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4all.g3\Altlasten\Altlastenthemen\PAK\PAK_Bewertung_WP_Boden_Mensch\"/>
    </mc:Choice>
  </mc:AlternateContent>
  <xr:revisionPtr revIDLastSave="0" documentId="13_ncr:1_{84B3C2F6-8DE5-43C6-BF98-E860D9084E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 PAK Muster" sheetId="2" r:id="rId1"/>
  </sheets>
  <definedNames>
    <definedName name="_xlnm.Print_Area" localSheetId="0">'Prüfung PAK Muster'!$A$1:$I$41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D4" i="2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19" i="2"/>
  <c r="E19" i="2" s="1"/>
  <c r="D18" i="2"/>
  <c r="E18" i="2" s="1"/>
  <c r="D17" i="2"/>
  <c r="E17" i="2" s="1"/>
  <c r="D16" i="2"/>
  <c r="D15" i="2"/>
  <c r="E15" i="2" s="1"/>
  <c r="G5" i="2" l="1"/>
  <c r="G18" i="2" l="1"/>
  <c r="G17" i="2"/>
  <c r="G19" i="2"/>
  <c r="G16" i="2"/>
  <c r="G15" i="2"/>
  <c r="G14" i="2"/>
  <c r="G13" i="2"/>
  <c r="G12" i="2"/>
  <c r="G10" i="2"/>
  <c r="G9" i="2"/>
  <c r="G20" i="2" l="1"/>
  <c r="H16" i="2" s="1"/>
  <c r="E16" i="2"/>
  <c r="H15" i="2" l="1"/>
  <c r="H13" i="2"/>
  <c r="H14" i="2"/>
  <c r="H17" i="2"/>
  <c r="H12" i="2"/>
  <c r="H10" i="2"/>
  <c r="H18" i="2"/>
  <c r="H9" i="2"/>
  <c r="H19" i="2"/>
  <c r="H5" i="2"/>
</calcChain>
</file>

<file path=xl/sharedStrings.xml><?xml version="1.0" encoding="utf-8"?>
<sst xmlns="http://schemas.openxmlformats.org/spreadsheetml/2006/main" count="48" uniqueCount="48">
  <si>
    <t>Acenaphthylen</t>
  </si>
  <si>
    <t>Anthracen</t>
  </si>
  <si>
    <t>Fluoranthen</t>
  </si>
  <si>
    <t>Benzo(a)anthracen</t>
  </si>
  <si>
    <t>Chrysen</t>
  </si>
  <si>
    <t>Benzo(b)fluoranthen</t>
  </si>
  <si>
    <t>Benzo(k)fluoranthen</t>
  </si>
  <si>
    <t>Benzo(ghi)perylen</t>
  </si>
  <si>
    <t>Indeno(1,2,3-cd)pyren</t>
  </si>
  <si>
    <t xml:space="preserve">Dibenzo(ah)anthracen </t>
  </si>
  <si>
    <t>PAK-Einzelsubstanz</t>
  </si>
  <si>
    <t xml:space="preserve">Naphthalin </t>
  </si>
  <si>
    <t>Acenaphthen</t>
  </si>
  <si>
    <t>Pyren</t>
  </si>
  <si>
    <t>Phenanthren</t>
  </si>
  <si>
    <t>Fluoren</t>
  </si>
  <si>
    <t>Höhermolekulare 
PAK-Verbindungen 
(geringe Mobilität, 
kanzerogenes Potential)</t>
  </si>
  <si>
    <t>Quellen:</t>
  </si>
  <si>
    <t xml:space="preserve">Toxizitätsäquivalenzfaktor
(TEF) </t>
  </si>
  <si>
    <t>Prüfung des PAK-Musters auf Plausiblität</t>
  </si>
  <si>
    <t xml:space="preserve">Prüfung des BaP-Anteils </t>
  </si>
  <si>
    <t>Spalte F:  Die vorgegebenen Toxizitätsäquivalenzfaktoren (TEF) beschreiben das kanzerogene Potenzial der PAK-Einzelparameter [2].</t>
  </si>
  <si>
    <t>PAK-Musterprüfung zur Anwendbarkeit der PAK-Prüfwerte für den Wirkungspfad Boden-Mensch nach BBodSchV</t>
  </si>
  <si>
    <t>rel. Anteil PAK-
Einzelsubstanz
≤
Anteils-
Obergrenze?</t>
  </si>
  <si>
    <t>Spalte C: Hier sind die Anteils-Obergrenzen bezogen auf den Gehalt an Benzo(a)pyren aufgeführt [1]. Benzo(a)pyren repräsentiert die Wirkung typischer PAK-Gemische (Kokereien, Gaswerke, Teerölläger).</t>
  </si>
  <si>
    <t>Spalte D: Messwerte werden auf Benzo(a)pyren normiert. Hierzu wird der Analysenwert einer PAK-Einzelsubstanz durch den Benzo(a)pyren-Gehalt der Probe dividiert.</t>
  </si>
  <si>
    <t xml:space="preserve">Spalte E: Es werden die ermittelten relativen Anteile der PAK-Einzelsubstanzen (Spalte D) mit den Anteils-Obergrenzen der PAK-Einzelsubstanzen bezogen auf den BaP-Gehalt (Spalte C) verglichen. 
Überschreitungen werden rot, Unterschreitungen grün markiert. Bei Überschreitung dieser Obergrenzen, insbesondere bei den höhermolekularen PAK-Verbindungen, sollte überprüft werden: 
- Können analytische Probleme zur Überschreitung geführt haben?
- Können andere PAK-Quellen als Kokereien, Gaswerke, Teerölläger vorliegen?
- Sofern Überschreitungen bei niedermolekularen PAK-Verbindungen auftreten: Hinweis auf jungen PAK-Schaden und eher geringen Einfluss auf das toxische Potenzial des Gemisches.
</t>
  </si>
  <si>
    <t>Spalte H: Berechnet wird der Anteil von BaP an der Summe der ermittelten Toxizitätsäquivalente.
 - Liegt der BaP-Anteil zwischen 30 % und  60 % wird der Wert grün markiert. Die PAK-Prüfwerte der BBodSchV können direkt angewendet werden (BBodSchV Anlage 2 Tab. 4) 
 - Liegt der BaP-Anteil unter 30 % wird der Wert rot markiert. Es kann eine Risikounterschätzung angenommen werden, da neben BaP andere PAK-Verbindungen mit hohem toxischen Potenzial vorliegen. Auch bei Unterschreitung der PAK-Prüfwerte der BBodSchV kann ggf. Handlungsbedarf bestehen.
 - Liegt der BaP-Anteil über 60 % wird der Wert blau markiert. Es kann eine Risikoüberschätzung angenommen werden, da ein vergleichsweise hoher BaP-Anteil vorliegt.
Im Falle einer nur geringfügigen Überschreitung der PAK-Prüfwerte der BBodSchV ist ggf. kein Handlungsbedarf erforderlich.</t>
  </si>
  <si>
    <t>Niedermolekulare 
PAK-Verbindungen 
(hohe Mobilität), Einfluss bei Überschreitung der Anteils-Obergrenzen auf toxisches Potential eher gering (bei Naphthalin ohne Einfluss)</t>
  </si>
  <si>
    <r>
      <t xml:space="preserve">Prüfung des Benzo(a)pyren-Anteils 
</t>
    </r>
    <r>
      <rPr>
        <b/>
        <sz val="12"/>
        <color theme="1"/>
        <rFont val="Calibri"/>
        <family val="2"/>
        <scheme val="minor"/>
      </rPr>
      <t>Beträgt der Anteil von BaP an der Summe der ermittelten Toxizitätsäquivalente zwischen 30 % und 60 %?</t>
    </r>
  </si>
  <si>
    <r>
      <rPr>
        <b/>
        <sz val="14"/>
        <color theme="1"/>
        <rFont val="Calibri"/>
        <family val="2"/>
        <scheme val="minor"/>
      </rPr>
      <t>Prüfung des PAK-Musters auf Plausiblität</t>
    </r>
    <r>
      <rPr>
        <b/>
        <sz val="12"/>
        <color theme="1"/>
        <rFont val="Calibri"/>
        <family val="2"/>
        <scheme val="minor"/>
      </rPr>
      <t xml:space="preserve">
Werden die Anteils-Obergrenzen bezogen auf den Benzo(a)pyren (BaP) -Gehalt unterschritten?</t>
    </r>
  </si>
  <si>
    <r>
      <t xml:space="preserve">Spalte B: </t>
    </r>
    <r>
      <rPr>
        <b/>
        <sz val="14"/>
        <color rgb="FFFF0000"/>
        <rFont val="Calibri"/>
        <family val="2"/>
        <scheme val="minor"/>
      </rPr>
      <t>Eingabe</t>
    </r>
    <r>
      <rPr>
        <b/>
        <sz val="14"/>
        <color theme="1"/>
        <rFont val="Calibri"/>
        <family val="2"/>
        <scheme val="minor"/>
      </rPr>
      <t xml:space="preserve"> der Analysenwerte der PAK Einzelsubstanzen</t>
    </r>
  </si>
  <si>
    <r>
      <t xml:space="preserve">Normieren PAK-Messwerte auf BaP
rel. Anteil PAK-Einzelsubstanz
(Gehalt PAK-Einzelsubstanz </t>
    </r>
    <r>
      <rPr>
        <b/>
        <sz val="12"/>
        <color theme="1"/>
        <rFont val="Calibri"/>
        <family val="2"/>
      </rPr>
      <t>÷</t>
    </r>
    <r>
      <rPr>
        <b/>
        <sz val="12"/>
        <color theme="1"/>
        <rFont val="Calibri"/>
        <family val="2"/>
        <scheme val="minor"/>
      </rPr>
      <t xml:space="preserve"> Gehalt BaP)</t>
    </r>
  </si>
  <si>
    <t>Anteils-
Obergrenzen
bezogen auf
BaP-Gehalt**</t>
  </si>
  <si>
    <r>
      <rPr>
        <b/>
        <sz val="14"/>
        <color rgb="FFFF0000"/>
        <rFont val="Calibri"/>
        <family val="2"/>
        <scheme val="minor"/>
      </rPr>
      <t>Eingabe:</t>
    </r>
    <r>
      <rPr>
        <b/>
        <sz val="12"/>
        <color theme="1"/>
        <rFont val="Calibri"/>
        <family val="2"/>
        <scheme val="minor"/>
      </rPr>
      <t xml:space="preserve">
Gehalt im
Boden
[mg/kg TM]*  </t>
    </r>
  </si>
  <si>
    <t xml:space="preserve">Toxizitätsäquivalent
(TEQ) [mg/kg TM] </t>
  </si>
  <si>
    <t>∑ TEQ</t>
  </si>
  <si>
    <t>Anteil an 
∑ TEQ [%]</t>
  </si>
  <si>
    <t>Spalte G: Zur Berechnung der Toxizitätsäquivalente (TEQ) wird der Analysenwert (Spalte B) mit dem Toxizitätsäquivalenzfaktor (Spalte F) multipliziert. Die Aufsummierung aller TEQ erfolgt in Feld G20.</t>
  </si>
  <si>
    <t>[1] Bericht zum F+E Vorhaben 298 73 771 "Grundlagen für die Bewertung von Kontaminationen des Bodens mit polyzyklischen aromatischen Kohlenwasserstoffen" Teil A Toxikologische Bewertung von PAK, Teil B Ableitung von Prüfwerten, Forschungs- und Beratungsinstitut Gefahrstoffe, FoBiG GmbH, Freiburg i. Br. Im Auftrag des Umweltbundesamtes, 1999, aktualisiert 2004</t>
  </si>
  <si>
    <t>[2] OPPTS, 1992, PAH Scoring Exercise. Coordinated by the EPA Office of Pesticides, Pollution Prevention and Toxics in: Brown, R., Mittelman, A.: Evaluation of Existing Methods to Rank the Relative Carcino-genicity of Polycyclic Aromatic Compounds (PAHs), Draft, Office of Emergency and Remedial Response, Office of Solid Waste and Emergency Response,
U.S. Environmental Protection Agency, 1993; zitiert in [1] sowie in EIKMANN. T., HEINRICH, U., HEINZOW , B. (Hrsg.) (1999ff): Gefährdungsabschätzung von Umweltschadstoffen: ergänzbares Handbuch toxikologische Basisdaten und ihre Bewertung, Berlin: Erich Schmidt Verlag 1999ff. Loseblattsammlung mit Ergänzungen</t>
  </si>
  <si>
    <t>[3] Bewertung von Polyzyklischen aromatischen Kohlenwasserstoffen (PAK) bezüglich des Wirkungspfades Boden-Mensch, LfULG Sachsen, 26.09.2023</t>
  </si>
  <si>
    <t>Die Tabellenbezeichnungen und Berechnungen orientieren sich an [3].</t>
  </si>
  <si>
    <t>Benzo(a)pyren***</t>
  </si>
  <si>
    <t>** Die sog. PAK-Anteils-Obergrenzen beruhen auf der Annahme, dass typische PAK-Muster vorliegen (Kokereien, Gaswerke, Teerölläger) und die PAK-Gemische hinsichtlich der für die Kanzerogenität ursächlichen Inhaltstoffe relativ homogen sind [1].</t>
  </si>
  <si>
    <t>*** Bei einem BaP-Gehalt ≤ 0,1 mg/kg TM ist nicht von einem relevanten Gefährdungspotenzial auszugehen.</t>
  </si>
  <si>
    <t>* Bei Analysenergebnissen &lt; Bestimmungsgrenze ist zur Berechnung der Zahlenwert Null einzutragen.</t>
  </si>
  <si>
    <t>HLNUG/Januar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</si>
</sst>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ED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D7F1"/>
        <bgColor indexed="64"/>
      </patternFill>
    </fill>
    <fill>
      <patternFill patternType="solid">
        <fgColor rgb="FFB5C8ED"/>
        <bgColor indexed="64"/>
      </patternFill>
    </fill>
    <fill>
      <patternFill patternType="solid">
        <fgColor rgb="FFDCCEBA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9" fillId="8" borderId="1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0" fillId="0" borderId="0" xfId="0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3" fillId="10" borderId="1" xfId="0" applyFont="1" applyFill="1" applyBorder="1"/>
    <xf numFmtId="0" fontId="8" fillId="10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7" borderId="1" xfId="0" applyFont="1" applyFill="1" applyBorder="1" applyAlignment="1">
      <alignment vertical="center" wrapText="1"/>
    </xf>
    <xf numFmtId="49" fontId="3" fillId="9" borderId="0" xfId="0" applyNumberFormat="1" applyFont="1" applyFill="1" applyBorder="1" applyAlignment="1">
      <alignment vertical="top" wrapText="1"/>
    </xf>
    <xf numFmtId="49" fontId="3" fillId="12" borderId="0" xfId="0" applyNumberFormat="1" applyFont="1" applyFill="1" applyBorder="1" applyAlignment="1">
      <alignment vertical="top" wrapText="1"/>
    </xf>
    <xf numFmtId="49" fontId="3" fillId="3" borderId="0" xfId="0" applyNumberFormat="1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0" fontId="6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vertical="top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right" vertical="top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49" fontId="3" fillId="5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6" fillId="6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49" fontId="6" fillId="7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</cellXfs>
  <cellStyles count="1">
    <cellStyle name="Standard" xfId="0" builtinId="0"/>
  </cellStyles>
  <dxfs count="22">
    <dxf>
      <fill>
        <patternFill>
          <bgColor rgb="FFFF8989"/>
        </patternFill>
      </fill>
    </dxf>
    <dxf>
      <fill>
        <patternFill>
          <bgColor rgb="FFA9D08E"/>
        </patternFill>
      </fill>
    </dxf>
    <dxf>
      <fill>
        <patternFill>
          <bgColor rgb="FF9BD5E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8585"/>
        </patternFill>
      </fill>
    </dxf>
    <dxf>
      <font>
        <color rgb="FF0061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DCCEBA"/>
      <color rgb="FFFFDDEE"/>
      <color rgb="FFB5C8ED"/>
      <color rgb="FFE6D7F1"/>
      <color rgb="FF97B1E5"/>
      <color rgb="FFEFABFF"/>
      <color rgb="FFFF9999"/>
      <color rgb="FFA9D08E"/>
      <color rgb="FF9BD5E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zoomScaleNormal="100" workbookViewId="0">
      <selection activeCell="B4" sqref="B4"/>
    </sheetView>
  </sheetViews>
  <sheetFormatPr baseColWidth="10" defaultRowHeight="14.5" x14ac:dyDescent="0.35"/>
  <cols>
    <col min="1" max="1" width="26.1796875" customWidth="1"/>
    <col min="2" max="2" width="15.26953125" customWidth="1"/>
    <col min="3" max="3" width="18.1796875" customWidth="1"/>
    <col min="4" max="4" width="30.54296875" style="3" bestFit="1" customWidth="1"/>
    <col min="5" max="5" width="18.08984375" customWidth="1"/>
    <col min="6" max="6" width="27" bestFit="1" customWidth="1"/>
    <col min="7" max="7" width="22.26953125" customWidth="1"/>
    <col min="8" max="8" width="16.54296875" customWidth="1"/>
    <col min="9" max="9" width="33" customWidth="1"/>
  </cols>
  <sheetData>
    <row r="1" spans="1:9" s="3" customFormat="1" ht="30" customHeight="1" x14ac:dyDescent="0.35">
      <c r="A1" s="45" t="s">
        <v>22</v>
      </c>
      <c r="B1" s="46"/>
      <c r="C1" s="46"/>
      <c r="D1" s="46"/>
      <c r="E1" s="46"/>
      <c r="F1" s="46"/>
      <c r="G1" s="47" t="s">
        <v>47</v>
      </c>
      <c r="H1" s="48"/>
      <c r="I1" s="34"/>
    </row>
    <row r="2" spans="1:9" ht="57.75" customHeight="1" x14ac:dyDescent="0.35">
      <c r="A2" s="43" t="s">
        <v>10</v>
      </c>
      <c r="B2" s="42" t="s">
        <v>34</v>
      </c>
      <c r="C2" s="35" t="s">
        <v>30</v>
      </c>
      <c r="D2" s="35"/>
      <c r="E2" s="35"/>
      <c r="F2" s="40" t="s">
        <v>29</v>
      </c>
      <c r="G2" s="41"/>
      <c r="H2" s="41"/>
      <c r="I2" s="34"/>
    </row>
    <row r="3" spans="1:9" ht="85" customHeight="1" x14ac:dyDescent="0.35">
      <c r="A3" s="43"/>
      <c r="B3" s="42"/>
      <c r="C3" s="4" t="s">
        <v>33</v>
      </c>
      <c r="D3" s="4" t="s">
        <v>32</v>
      </c>
      <c r="E3" s="4" t="s">
        <v>23</v>
      </c>
      <c r="F3" s="4" t="s">
        <v>18</v>
      </c>
      <c r="G3" s="4" t="s">
        <v>35</v>
      </c>
      <c r="H3" s="4" t="s">
        <v>37</v>
      </c>
      <c r="I3" s="34"/>
    </row>
    <row r="4" spans="1:9" ht="15.5" x14ac:dyDescent="0.35">
      <c r="A4" s="28" t="s">
        <v>11</v>
      </c>
      <c r="B4" s="60"/>
      <c r="C4" s="5">
        <v>160</v>
      </c>
      <c r="D4" s="6" t="str">
        <f t="shared" ref="D4:D5" si="0">IF(OR(ISBLANK($B$16), ISTEXT($B$16)), "***", IF($B$16=0, "***", N(B4)/$B$16))</f>
        <v>***</v>
      </c>
      <c r="E4" s="8"/>
      <c r="F4" s="8"/>
      <c r="G4" s="8"/>
      <c r="H4" s="10"/>
      <c r="I4" s="32" t="s">
        <v>28</v>
      </c>
    </row>
    <row r="5" spans="1:9" ht="15.5" x14ac:dyDescent="0.35">
      <c r="A5" s="28" t="s">
        <v>0</v>
      </c>
      <c r="B5" s="60"/>
      <c r="C5" s="5">
        <v>5</v>
      </c>
      <c r="D5" s="6" t="str">
        <f t="shared" si="0"/>
        <v>***</v>
      </c>
      <c r="E5" s="7" t="str">
        <f t="shared" ref="E5:E15" si="1">IF(OR($B$16=0, ISTEXT($B$16), ISTEXT(B5),B5=0), "", IF(
    AND(OR(ISNUMBER(B5),), NOT(ISBLANK(D5)), NOT(ISBLANK($B$16))),
    IF(OR(ISTEXT(B5), B5=0, D5&lt;=C5), "plausibel", "prüfen"),
    ""
))</f>
        <v/>
      </c>
      <c r="F5" s="9">
        <v>0.01</v>
      </c>
      <c r="G5" s="29" t="str">
        <f>IF(AND(ISNUMBER(B5), ISNUMBER(F5)), B5*F5, "")</f>
        <v/>
      </c>
      <c r="H5" s="17" t="str">
        <f>IF(OR(G5="", $G$20=0), "", G5*100/$G$20)</f>
        <v/>
      </c>
      <c r="I5" s="33"/>
    </row>
    <row r="6" spans="1:9" ht="15.5" x14ac:dyDescent="0.35">
      <c r="A6" s="28" t="s">
        <v>12</v>
      </c>
      <c r="B6" s="60"/>
      <c r="C6" s="5">
        <v>95</v>
      </c>
      <c r="D6" s="6" t="str">
        <f t="shared" ref="D6:D14" si="2">IF(OR(ISBLANK($B$16), ISTEXT($B$16)), "***", IF($B$16=0, "***", N(B6)/$B$16))</f>
        <v>***</v>
      </c>
      <c r="E6" s="7" t="str">
        <f t="shared" si="1"/>
        <v/>
      </c>
      <c r="F6" s="10"/>
      <c r="G6" s="8"/>
      <c r="H6" s="10"/>
      <c r="I6" s="33"/>
    </row>
    <row r="7" spans="1:9" ht="15.5" x14ac:dyDescent="0.35">
      <c r="A7" s="28" t="s">
        <v>15</v>
      </c>
      <c r="B7" s="60"/>
      <c r="C7" s="5">
        <v>110</v>
      </c>
      <c r="D7" s="6" t="str">
        <f t="shared" si="2"/>
        <v>***</v>
      </c>
      <c r="E7" s="7" t="str">
        <f t="shared" si="1"/>
        <v/>
      </c>
      <c r="F7" s="10"/>
      <c r="G7" s="8"/>
      <c r="H7" s="10"/>
      <c r="I7" s="33"/>
    </row>
    <row r="8" spans="1:9" ht="15.5" x14ac:dyDescent="0.35">
      <c r="A8" s="28" t="s">
        <v>14</v>
      </c>
      <c r="B8" s="60"/>
      <c r="C8" s="5">
        <v>140</v>
      </c>
      <c r="D8" s="6" t="str">
        <f t="shared" si="2"/>
        <v>***</v>
      </c>
      <c r="E8" s="7" t="str">
        <f t="shared" si="1"/>
        <v/>
      </c>
      <c r="F8" s="10"/>
      <c r="G8" s="8"/>
      <c r="H8" s="10"/>
      <c r="I8" s="33"/>
    </row>
    <row r="9" spans="1:9" ht="15.5" x14ac:dyDescent="0.35">
      <c r="A9" s="28" t="s">
        <v>1</v>
      </c>
      <c r="B9" s="60"/>
      <c r="C9" s="5">
        <v>240</v>
      </c>
      <c r="D9" s="6" t="str">
        <f t="shared" si="2"/>
        <v>***</v>
      </c>
      <c r="E9" s="7" t="str">
        <f t="shared" si="1"/>
        <v/>
      </c>
      <c r="F9" s="9">
        <v>0.01</v>
      </c>
      <c r="G9" s="29" t="str">
        <f>IF(AND(ISNUMBER(B9), ISNUMBER(F9)), B9*F9, "")</f>
        <v/>
      </c>
      <c r="H9" s="17" t="str">
        <f>IF(OR(G9="", $G$20=0), "", G9*100/$G$20)</f>
        <v/>
      </c>
      <c r="I9" s="33"/>
    </row>
    <row r="10" spans="1:9" ht="15.5" x14ac:dyDescent="0.35">
      <c r="A10" s="28" t="s">
        <v>2</v>
      </c>
      <c r="B10" s="60"/>
      <c r="C10" s="5">
        <v>55</v>
      </c>
      <c r="D10" s="6" t="str">
        <f t="shared" si="2"/>
        <v>***</v>
      </c>
      <c r="E10" s="7" t="str">
        <f t="shared" si="1"/>
        <v/>
      </c>
      <c r="F10" s="9">
        <v>0.01</v>
      </c>
      <c r="G10" s="29" t="str">
        <f>IF(AND(ISNUMBER(B10), ISNUMBER(F10)), B10*F10, "")</f>
        <v/>
      </c>
      <c r="H10" s="17" t="str">
        <f>IF(OR(G10="", $G$20=0), "", G10*100/$G$20)</f>
        <v/>
      </c>
      <c r="I10" s="33"/>
    </row>
    <row r="11" spans="1:9" ht="15.5" x14ac:dyDescent="0.35">
      <c r="A11" s="28" t="s">
        <v>13</v>
      </c>
      <c r="B11" s="60"/>
      <c r="C11" s="5">
        <v>30</v>
      </c>
      <c r="D11" s="6" t="str">
        <f t="shared" si="2"/>
        <v>***</v>
      </c>
      <c r="E11" s="7" t="str">
        <f t="shared" si="1"/>
        <v/>
      </c>
      <c r="F11" s="10"/>
      <c r="G11" s="8"/>
      <c r="H11" s="10"/>
      <c r="I11" s="33"/>
    </row>
    <row r="12" spans="1:9" ht="15.5" x14ac:dyDescent="0.35">
      <c r="A12" s="26" t="s">
        <v>3</v>
      </c>
      <c r="B12" s="60"/>
      <c r="C12" s="5">
        <v>6</v>
      </c>
      <c r="D12" s="6" t="str">
        <f t="shared" si="2"/>
        <v>***</v>
      </c>
      <c r="E12" s="7" t="str">
        <f t="shared" si="1"/>
        <v/>
      </c>
      <c r="F12" s="11">
        <v>0.1</v>
      </c>
      <c r="G12" s="29" t="str">
        <f t="shared" ref="G12:G18" si="3">IF(AND(ISNUMBER(B12), ISNUMBER(F12)), B12*F12, "")</f>
        <v/>
      </c>
      <c r="H12" s="17" t="str">
        <f t="shared" ref="H12:H19" si="4">IF(OR(G12="", $G$20=0), "", G12*100/$G$20)</f>
        <v/>
      </c>
      <c r="I12" s="49" t="s">
        <v>16</v>
      </c>
    </row>
    <row r="13" spans="1:9" ht="15.5" x14ac:dyDescent="0.35">
      <c r="A13" s="26" t="s">
        <v>4</v>
      </c>
      <c r="B13" s="60"/>
      <c r="C13" s="5">
        <v>5</v>
      </c>
      <c r="D13" s="6" t="str">
        <f t="shared" si="2"/>
        <v>***</v>
      </c>
      <c r="E13" s="7" t="str">
        <f t="shared" si="1"/>
        <v/>
      </c>
      <c r="F13" s="9">
        <v>0.01</v>
      </c>
      <c r="G13" s="29" t="str">
        <f t="shared" si="3"/>
        <v/>
      </c>
      <c r="H13" s="17" t="str">
        <f t="shared" si="4"/>
        <v/>
      </c>
      <c r="I13" s="50"/>
    </row>
    <row r="14" spans="1:9" ht="15.5" x14ac:dyDescent="0.35">
      <c r="A14" s="26" t="s">
        <v>5</v>
      </c>
      <c r="B14" s="60"/>
      <c r="C14" s="5">
        <v>3</v>
      </c>
      <c r="D14" s="6" t="str">
        <f t="shared" si="2"/>
        <v>***</v>
      </c>
      <c r="E14" s="7" t="str">
        <f t="shared" si="1"/>
        <v/>
      </c>
      <c r="F14" s="5">
        <v>1</v>
      </c>
      <c r="G14" s="29" t="str">
        <f t="shared" si="3"/>
        <v/>
      </c>
      <c r="H14" s="17" t="str">
        <f t="shared" si="4"/>
        <v/>
      </c>
      <c r="I14" s="50"/>
    </row>
    <row r="15" spans="1:9" ht="15.5" x14ac:dyDescent="0.35">
      <c r="A15" s="26" t="s">
        <v>6</v>
      </c>
      <c r="B15" s="60"/>
      <c r="C15" s="5">
        <v>3</v>
      </c>
      <c r="D15" s="6" t="str">
        <f>IF(OR(ISBLANK($B$16), ISTEXT($B$16)), "***", IF($B$16=0, "***", N(B15)/$B$16))</f>
        <v>***</v>
      </c>
      <c r="E15" s="7" t="str">
        <f t="shared" si="1"/>
        <v/>
      </c>
      <c r="F15" s="11">
        <v>0.1</v>
      </c>
      <c r="G15" s="29" t="str">
        <f t="shared" si="3"/>
        <v/>
      </c>
      <c r="H15" s="17" t="str">
        <f t="shared" si="4"/>
        <v/>
      </c>
      <c r="I15" s="50"/>
    </row>
    <row r="16" spans="1:9" ht="15.5" x14ac:dyDescent="0.35">
      <c r="A16" s="27" t="s">
        <v>43</v>
      </c>
      <c r="B16" s="60"/>
      <c r="C16" s="12">
        <v>1</v>
      </c>
      <c r="D16" s="6" t="str">
        <f t="shared" ref="D16:D19" si="5">IF(OR(ISBLANK($B$16), ISTEXT($B$16)), "***", IF($B$16=0, "***", N(B16)/$B$16))</f>
        <v>***</v>
      </c>
      <c r="E16" s="7" t="str">
        <f t="shared" ref="E16" si="6">IF(AND(ISNUMBER(B16), B16&lt;&gt;0, NOT(ISBLANK(D16)), NOT(ISBLANK($B$16))), IF(D16&lt;=C16, "plausibel", "prüfen"), "")</f>
        <v/>
      </c>
      <c r="F16" s="12">
        <v>1</v>
      </c>
      <c r="G16" s="29" t="str">
        <f t="shared" si="3"/>
        <v/>
      </c>
      <c r="H16" s="18" t="str">
        <f t="shared" si="4"/>
        <v/>
      </c>
      <c r="I16" s="50"/>
    </row>
    <row r="17" spans="1:9" ht="15.5" x14ac:dyDescent="0.35">
      <c r="A17" s="26" t="s">
        <v>8</v>
      </c>
      <c r="B17" s="60"/>
      <c r="C17" s="5">
        <v>3</v>
      </c>
      <c r="D17" s="6" t="str">
        <f t="shared" si="5"/>
        <v>***</v>
      </c>
      <c r="E17" s="7" t="str">
        <f>IF(OR($B$16=0, ISTEXT($B$16), ISTEXT(B17),B17=0), "", IF(
    AND(OR(ISNUMBER(B17),), NOT(ISBLANK(D17)), NOT(ISBLANK($B$16))),
    IF(OR(ISTEXT(B17), B17=0, D17&lt;=C17), "plausibel", "prüfen"),
    ""
))</f>
        <v/>
      </c>
      <c r="F17" s="11">
        <v>0.1</v>
      </c>
      <c r="G17" s="29" t="str">
        <f t="shared" si="3"/>
        <v/>
      </c>
      <c r="H17" s="17" t="str">
        <f t="shared" si="4"/>
        <v/>
      </c>
      <c r="I17" s="50"/>
    </row>
    <row r="18" spans="1:9" ht="15.5" x14ac:dyDescent="0.35">
      <c r="A18" s="26" t="s">
        <v>9</v>
      </c>
      <c r="B18" s="60"/>
      <c r="C18" s="11">
        <v>1.5</v>
      </c>
      <c r="D18" s="6" t="str">
        <f t="shared" si="5"/>
        <v>***</v>
      </c>
      <c r="E18" s="7" t="str">
        <f>IF(OR($B$16=0, ISTEXT($B$16), ISTEXT(B18),B18=0), "", IF(
    AND(OR(ISNUMBER(B18),), NOT(ISBLANK(D18)), NOT(ISBLANK($B$16))),
    IF(OR(ISTEXT(B18), B18=0, D18&lt;=C18), "plausibel", "prüfen"),
    ""
))</f>
        <v/>
      </c>
      <c r="F18" s="5">
        <v>1</v>
      </c>
      <c r="G18" s="29" t="str">
        <f t="shared" si="3"/>
        <v/>
      </c>
      <c r="H18" s="17" t="str">
        <f t="shared" si="4"/>
        <v/>
      </c>
      <c r="I18" s="50"/>
    </row>
    <row r="19" spans="1:9" s="3" customFormat="1" ht="15.5" x14ac:dyDescent="0.35">
      <c r="A19" s="26" t="s">
        <v>7</v>
      </c>
      <c r="B19" s="60"/>
      <c r="C19" s="5">
        <v>3</v>
      </c>
      <c r="D19" s="6" t="str">
        <f t="shared" si="5"/>
        <v>***</v>
      </c>
      <c r="E19" s="7" t="str">
        <f>IF(OR($B$16=0, ISTEXT($B$16), ISTEXT(B19),B19=0), "", IF(
    AND(OR(ISNUMBER(B19),), NOT(ISBLANK(D19)), NOT(ISBLANK($B$16))),
    IF(OR(ISTEXT(B19), B19=0, D19&lt;=C19), "plausibel", "prüfen"),
    ""
))</f>
        <v/>
      </c>
      <c r="F19" s="9">
        <v>0.01</v>
      </c>
      <c r="G19" s="29" t="str">
        <f>IF(AND(ISNUMBER(B19), ISNUMBER(F19)), B19*F19, "")</f>
        <v/>
      </c>
      <c r="H19" s="17" t="str">
        <f t="shared" si="4"/>
        <v/>
      </c>
      <c r="I19" s="51"/>
    </row>
    <row r="20" spans="1:9" ht="30.75" customHeight="1" x14ac:dyDescent="0.35">
      <c r="A20" s="23" t="s">
        <v>36</v>
      </c>
      <c r="B20" s="19"/>
      <c r="C20" s="19"/>
      <c r="D20" s="19"/>
      <c r="E20" s="19"/>
      <c r="F20" s="19"/>
      <c r="G20" s="22">
        <f>SUM(G4:G19)</f>
        <v>0</v>
      </c>
      <c r="H20" s="20"/>
      <c r="I20" s="14"/>
    </row>
    <row r="21" spans="1:9" ht="25" customHeight="1" x14ac:dyDescent="0.35">
      <c r="A21" s="31" t="s">
        <v>42</v>
      </c>
      <c r="B21" s="31"/>
      <c r="C21" s="31"/>
      <c r="D21" s="31"/>
      <c r="E21" s="31"/>
      <c r="F21" s="31"/>
      <c r="G21" s="31"/>
      <c r="H21" s="31"/>
      <c r="I21" s="14"/>
    </row>
    <row r="22" spans="1:9" s="1" customFormat="1" ht="25" customHeight="1" x14ac:dyDescent="0.35">
      <c r="A22" s="44" t="s">
        <v>31</v>
      </c>
      <c r="B22" s="44"/>
      <c r="C22" s="44"/>
      <c r="D22" s="44"/>
      <c r="E22" s="44"/>
      <c r="F22" s="44"/>
      <c r="G22" s="44"/>
      <c r="H22" s="44"/>
      <c r="I22" s="15"/>
    </row>
    <row r="23" spans="1:9" s="3" customFormat="1" ht="25" customHeight="1" x14ac:dyDescent="0.35">
      <c r="A23" s="24"/>
      <c r="B23" s="24"/>
      <c r="C23" s="24"/>
      <c r="D23" s="24"/>
      <c r="E23" s="24"/>
      <c r="F23" s="24"/>
      <c r="G23" s="24"/>
      <c r="H23" s="24"/>
      <c r="I23" s="21"/>
    </row>
    <row r="24" spans="1:9" ht="25" customHeight="1" x14ac:dyDescent="0.35">
      <c r="A24" s="57" t="s">
        <v>19</v>
      </c>
      <c r="B24" s="57"/>
      <c r="C24" s="57"/>
      <c r="D24" s="57"/>
      <c r="E24" s="57"/>
      <c r="F24" s="57"/>
      <c r="G24" s="57"/>
      <c r="H24" s="57"/>
      <c r="I24" s="59"/>
    </row>
    <row r="25" spans="1:9" s="3" customFormat="1" ht="40" customHeight="1" x14ac:dyDescent="0.35">
      <c r="A25" s="38" t="s">
        <v>24</v>
      </c>
      <c r="B25" s="38"/>
      <c r="C25" s="38"/>
      <c r="D25" s="38"/>
      <c r="E25" s="38"/>
      <c r="F25" s="38"/>
      <c r="G25" s="38"/>
      <c r="H25" s="38"/>
      <c r="I25" s="59"/>
    </row>
    <row r="26" spans="1:9" ht="25" customHeight="1" x14ac:dyDescent="0.35">
      <c r="A26" s="53" t="s">
        <v>25</v>
      </c>
      <c r="B26" s="53"/>
      <c r="C26" s="53"/>
      <c r="D26" s="53"/>
      <c r="E26" s="53"/>
      <c r="F26" s="53"/>
      <c r="G26" s="53"/>
      <c r="H26" s="53"/>
      <c r="I26" s="59"/>
    </row>
    <row r="27" spans="1:9" s="2" customFormat="1" ht="92" customHeight="1" x14ac:dyDescent="0.35">
      <c r="A27" s="36" t="s">
        <v>26</v>
      </c>
      <c r="B27" s="36"/>
      <c r="C27" s="36"/>
      <c r="D27" s="36"/>
      <c r="E27" s="36"/>
      <c r="F27" s="36"/>
      <c r="G27" s="36"/>
      <c r="H27" s="36"/>
      <c r="I27" s="16"/>
    </row>
    <row r="28" spans="1:9" ht="25" customHeight="1" x14ac:dyDescent="0.35">
      <c r="A28" s="39"/>
      <c r="B28" s="39"/>
      <c r="C28" s="39"/>
      <c r="D28" s="39"/>
      <c r="E28" s="39"/>
      <c r="F28" s="39"/>
      <c r="G28" s="39"/>
      <c r="H28" s="39"/>
      <c r="I28" s="16"/>
    </row>
    <row r="29" spans="1:9" ht="25" customHeight="1" x14ac:dyDescent="0.35">
      <c r="A29" s="55" t="s">
        <v>20</v>
      </c>
      <c r="B29" s="55"/>
      <c r="C29" s="55"/>
      <c r="D29" s="55"/>
      <c r="E29" s="55"/>
      <c r="F29" s="55"/>
      <c r="G29" s="55"/>
      <c r="H29" s="55"/>
      <c r="I29" s="58"/>
    </row>
    <row r="30" spans="1:9" ht="25" customHeight="1" x14ac:dyDescent="0.35">
      <c r="A30" s="38" t="s">
        <v>21</v>
      </c>
      <c r="B30" s="38"/>
      <c r="C30" s="38"/>
      <c r="D30" s="38"/>
      <c r="E30" s="38"/>
      <c r="F30" s="38"/>
      <c r="G30" s="38"/>
      <c r="H30" s="38"/>
      <c r="I30" s="58"/>
    </row>
    <row r="31" spans="1:9" ht="40" customHeight="1" x14ac:dyDescent="0.35">
      <c r="A31" s="37" t="s">
        <v>38</v>
      </c>
      <c r="B31" s="37"/>
      <c r="C31" s="37"/>
      <c r="D31" s="37"/>
      <c r="E31" s="37"/>
      <c r="F31" s="37"/>
      <c r="G31" s="37"/>
      <c r="H31" s="37"/>
      <c r="I31" s="58"/>
    </row>
    <row r="32" spans="1:9" ht="105" customHeight="1" x14ac:dyDescent="0.35">
      <c r="A32" s="36" t="s">
        <v>27</v>
      </c>
      <c r="B32" s="36"/>
      <c r="C32" s="36"/>
      <c r="D32" s="36"/>
      <c r="E32" s="36"/>
      <c r="F32" s="36"/>
      <c r="G32" s="36"/>
      <c r="H32" s="36"/>
      <c r="I32" s="15"/>
    </row>
    <row r="33" spans="1:9" s="3" customFormat="1" ht="25" customHeight="1" x14ac:dyDescent="0.35">
      <c r="A33" s="39"/>
      <c r="B33" s="39"/>
      <c r="C33" s="39"/>
      <c r="D33" s="39"/>
      <c r="E33" s="39"/>
      <c r="F33" s="39"/>
      <c r="G33" s="39"/>
      <c r="H33" s="39"/>
      <c r="I33" s="25"/>
    </row>
    <row r="34" spans="1:9" ht="25" customHeight="1" x14ac:dyDescent="0.35">
      <c r="A34" s="30" t="s">
        <v>46</v>
      </c>
      <c r="B34" s="30"/>
      <c r="C34" s="30"/>
      <c r="D34" s="30"/>
      <c r="E34" s="30"/>
      <c r="F34" s="30"/>
      <c r="G34" s="30"/>
      <c r="H34" s="30"/>
      <c r="I34" s="15"/>
    </row>
    <row r="35" spans="1:9" s="2" customFormat="1" ht="40" customHeight="1" x14ac:dyDescent="0.35">
      <c r="A35" s="30" t="s">
        <v>44</v>
      </c>
      <c r="B35" s="30"/>
      <c r="C35" s="30"/>
      <c r="D35" s="30"/>
      <c r="E35" s="30"/>
      <c r="F35" s="30"/>
      <c r="G35" s="30"/>
      <c r="H35" s="30"/>
      <c r="I35" s="13"/>
    </row>
    <row r="36" spans="1:9" s="2" customFormat="1" ht="24" customHeight="1" x14ac:dyDescent="0.35">
      <c r="A36" s="30" t="s">
        <v>45</v>
      </c>
      <c r="B36" s="30"/>
      <c r="C36" s="30"/>
      <c r="D36" s="30"/>
      <c r="E36" s="30"/>
      <c r="F36" s="30"/>
      <c r="G36" s="30"/>
      <c r="H36" s="30"/>
      <c r="I36" s="13"/>
    </row>
    <row r="37" spans="1:9" ht="25" customHeight="1" x14ac:dyDescent="0.35">
      <c r="A37" s="56"/>
      <c r="B37" s="56"/>
      <c r="C37" s="56"/>
      <c r="D37" s="56"/>
      <c r="E37" s="56"/>
      <c r="F37" s="56"/>
      <c r="G37" s="56"/>
      <c r="H37" s="56"/>
      <c r="I37" s="15"/>
    </row>
    <row r="38" spans="1:9" ht="25" customHeight="1" x14ac:dyDescent="0.35">
      <c r="A38" s="54" t="s">
        <v>17</v>
      </c>
      <c r="B38" s="52"/>
      <c r="C38" s="52"/>
      <c r="D38" s="52"/>
      <c r="E38" s="52"/>
      <c r="F38" s="52"/>
      <c r="G38" s="52"/>
      <c r="H38" s="52"/>
      <c r="I38" s="58"/>
    </row>
    <row r="39" spans="1:9" ht="36.5" customHeight="1" x14ac:dyDescent="0.35">
      <c r="A39" s="52" t="s">
        <v>39</v>
      </c>
      <c r="B39" s="52"/>
      <c r="C39" s="52"/>
      <c r="D39" s="52"/>
      <c r="E39" s="52"/>
      <c r="F39" s="52"/>
      <c r="G39" s="52"/>
      <c r="H39" s="52"/>
      <c r="I39" s="58"/>
    </row>
    <row r="40" spans="1:9" s="3" customFormat="1" ht="65.150000000000006" customHeight="1" x14ac:dyDescent="0.35">
      <c r="A40" s="52" t="s">
        <v>40</v>
      </c>
      <c r="B40" s="52"/>
      <c r="C40" s="52"/>
      <c r="D40" s="52"/>
      <c r="E40" s="52"/>
      <c r="F40" s="52"/>
      <c r="G40" s="52"/>
      <c r="H40" s="52"/>
      <c r="I40" s="58"/>
    </row>
    <row r="41" spans="1:9" ht="22.5" customHeight="1" x14ac:dyDescent="0.35">
      <c r="A41" s="52" t="s">
        <v>41</v>
      </c>
      <c r="B41" s="52"/>
      <c r="C41" s="52"/>
      <c r="D41" s="52"/>
      <c r="E41" s="52"/>
      <c r="F41" s="52"/>
      <c r="G41" s="52"/>
      <c r="H41" s="52"/>
      <c r="I41" s="58"/>
    </row>
  </sheetData>
  <sheetProtection algorithmName="SHA-512" hashValue="PYSsJKlL3sAwKpsEc+oL/jVaGt7b8W9o4zzUraUjPZWosU/eZI3ADuZ6NnRCLGHsKztQx4O5c0ybV6XpeKyt/w==" saltValue="4FMyRAEk/SMzM8UGx7hHMw==" spinCount="100000" sheet="1" selectLockedCells="1"/>
  <mergeCells count="32">
    <mergeCell ref="I12:I19"/>
    <mergeCell ref="A25:H25"/>
    <mergeCell ref="A41:H41"/>
    <mergeCell ref="A26:H26"/>
    <mergeCell ref="A27:H27"/>
    <mergeCell ref="A38:H38"/>
    <mergeCell ref="A39:H39"/>
    <mergeCell ref="A29:H29"/>
    <mergeCell ref="A37:H37"/>
    <mergeCell ref="A40:H40"/>
    <mergeCell ref="A33:H33"/>
    <mergeCell ref="A36:H36"/>
    <mergeCell ref="A24:H24"/>
    <mergeCell ref="I38:I41"/>
    <mergeCell ref="I29:I31"/>
    <mergeCell ref="I24:I26"/>
    <mergeCell ref="A34:H34"/>
    <mergeCell ref="A35:H35"/>
    <mergeCell ref="A21:H21"/>
    <mergeCell ref="I4:I11"/>
    <mergeCell ref="I1:I3"/>
    <mergeCell ref="C2:E2"/>
    <mergeCell ref="A32:H32"/>
    <mergeCell ref="A31:H31"/>
    <mergeCell ref="A30:H30"/>
    <mergeCell ref="A28:H28"/>
    <mergeCell ref="F2:H2"/>
    <mergeCell ref="B2:B3"/>
    <mergeCell ref="A2:A3"/>
    <mergeCell ref="A22:H22"/>
    <mergeCell ref="A1:F1"/>
    <mergeCell ref="G1:H1"/>
  </mergeCells>
  <conditionalFormatting sqref="E16">
    <cfRule type="containsText" dxfId="21" priority="64" operator="containsText" text="plausibel">
      <formula>NOT(ISERROR(SEARCH("plausibel",E16)))</formula>
    </cfRule>
    <cfRule type="containsText" dxfId="20" priority="65" operator="containsText" text="prüfen">
      <formula>NOT(ISERROR(SEARCH("prüfen",E16)))</formula>
    </cfRule>
  </conditionalFormatting>
  <conditionalFormatting sqref="E5:E11">
    <cfRule type="containsText" dxfId="19" priority="19" operator="containsText" text="plausibel">
      <formula>NOT(ISERROR(SEARCH("plausibel",E5)))</formula>
    </cfRule>
    <cfRule type="containsText" dxfId="18" priority="20" operator="containsText" text="prüfen">
      <formula>NOT(ISERROR(SEARCH("prüfen",E5)))</formula>
    </cfRule>
  </conditionalFormatting>
  <conditionalFormatting sqref="E12">
    <cfRule type="containsText" dxfId="17" priority="17" operator="containsText" text="plausibel">
      <formula>NOT(ISERROR(SEARCH("plausibel",E12)))</formula>
    </cfRule>
    <cfRule type="containsText" dxfId="16" priority="18" operator="containsText" text="prüfen">
      <formula>NOT(ISERROR(SEARCH("prüfen",E12)))</formula>
    </cfRule>
  </conditionalFormatting>
  <conditionalFormatting sqref="E13">
    <cfRule type="containsText" dxfId="15" priority="15" operator="containsText" text="plausibel">
      <formula>NOT(ISERROR(SEARCH("plausibel",E13)))</formula>
    </cfRule>
    <cfRule type="containsText" dxfId="14" priority="16" operator="containsText" text="prüfen">
      <formula>NOT(ISERROR(SEARCH("prüfen",E13)))</formula>
    </cfRule>
  </conditionalFormatting>
  <conditionalFormatting sqref="E14">
    <cfRule type="containsText" dxfId="13" priority="13" operator="containsText" text="plausibel">
      <formula>NOT(ISERROR(SEARCH("plausibel",E14)))</formula>
    </cfRule>
    <cfRule type="containsText" dxfId="12" priority="14" operator="containsText" text="prüfen">
      <formula>NOT(ISERROR(SEARCH("prüfen",E14)))</formula>
    </cfRule>
  </conditionalFormatting>
  <conditionalFormatting sqref="E15">
    <cfRule type="containsText" dxfId="11" priority="11" operator="containsText" text="plausibel">
      <formula>NOT(ISERROR(SEARCH("plausibel",E15)))</formula>
    </cfRule>
    <cfRule type="containsText" dxfId="10" priority="12" operator="containsText" text="prüfen">
      <formula>NOT(ISERROR(SEARCH("prüfen",E15)))</formula>
    </cfRule>
  </conditionalFormatting>
  <conditionalFormatting sqref="E17">
    <cfRule type="containsText" dxfId="9" priority="9" operator="containsText" text="plausibel">
      <formula>NOT(ISERROR(SEARCH("plausibel",E17)))</formula>
    </cfRule>
    <cfRule type="containsText" dxfId="8" priority="10" operator="containsText" text="prüfen">
      <formula>NOT(ISERROR(SEARCH("prüfen",E17)))</formula>
    </cfRule>
  </conditionalFormatting>
  <conditionalFormatting sqref="E18">
    <cfRule type="containsText" dxfId="7" priority="7" operator="containsText" text="plausibel">
      <formula>NOT(ISERROR(SEARCH("plausibel",E18)))</formula>
    </cfRule>
    <cfRule type="containsText" dxfId="6" priority="8" operator="containsText" text="prüfen">
      <formula>NOT(ISERROR(SEARCH("prüfen",E18)))</formula>
    </cfRule>
  </conditionalFormatting>
  <conditionalFormatting sqref="E19">
    <cfRule type="containsText" dxfId="5" priority="5" operator="containsText" text="plausibel">
      <formula>NOT(ISERROR(SEARCH("plausibel",E19)))</formula>
    </cfRule>
    <cfRule type="containsText" dxfId="4" priority="6" operator="containsText" text="prüfen">
      <formula>NOT(ISERROR(SEARCH("prüfen",E19)))</formula>
    </cfRule>
  </conditionalFormatting>
  <conditionalFormatting sqref="H16">
    <cfRule type="expression" dxfId="3" priority="1">
      <formula>ISBLANK($B$16)</formula>
    </cfRule>
    <cfRule type="cellIs" dxfId="2" priority="2" operator="greaterThanOrEqual">
      <formula>60</formula>
    </cfRule>
    <cfRule type="cellIs" dxfId="1" priority="3" operator="greaterThanOrEqual">
      <formula>30</formula>
    </cfRule>
    <cfRule type="cellIs" dxfId="0" priority="4" operator="lessThan">
      <formula>30</formula>
    </cfRule>
  </conditionalFormatting>
  <pageMargins left="0.7" right="0.7" top="0.78740157499999996" bottom="0.78740157499999996" header="0.3" footer="0.3"/>
  <pageSetup paperSize="8" orientation="landscape" r:id="rId1"/>
  <ignoredErrors>
    <ignoredError sqref="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Prüfung PAK Muster</vt:lpstr>
      <vt:lpstr>'Prüfung PAK Muster'!Druckbereich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Adam, Matthias (HLNUG)</dc:creator>
  <cp:lastModifiedBy>Adam, Matthias (HLNUG)</cp:lastModifiedBy>
  <dcterms:created xsi:type="dcterms:W3CDTF">2024-09-03T07:48:46Z</dcterms:created>
  <dcterms:modified xsi:type="dcterms:W3CDTF">2025-01-27T13:00:22Z</dcterms:modified>
</cp:coreProperties>
</file>