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Website\"/>
    </mc:Choice>
  </mc:AlternateContent>
  <bookViews>
    <workbookView xWindow="0" yWindow="0" windowWidth="28800" windowHeight="13590"/>
  </bookViews>
  <sheets>
    <sheet name="              Fall             " sheetId="1" r:id="rId1"/>
    <sheet name="Hinweise zur Dateneingabe" sheetId="2" r:id="rId2"/>
  </sheets>
  <definedNames>
    <definedName name="OLE_LINK3" localSheetId="1">'Hinweise zur Dateneingabe'!$H$78</definedName>
    <definedName name="OLE_LINK4" localSheetId="1">'Hinweise zur Dateneingabe'!$H$84</definedName>
  </definedNames>
  <calcPr calcId="162913"/>
</workbook>
</file>

<file path=xl/calcChain.xml><?xml version="1.0" encoding="utf-8"?>
<calcChain xmlns="http://schemas.openxmlformats.org/spreadsheetml/2006/main">
  <c r="E26" i="1" l="1"/>
  <c r="G27" i="1"/>
  <c r="G31" i="1"/>
  <c r="G32" i="1" s="1"/>
  <c r="I27" i="1"/>
  <c r="I31" i="1"/>
  <c r="I32" i="1"/>
  <c r="H27" i="1"/>
  <c r="E27" i="1"/>
  <c r="E31" i="1"/>
  <c r="E32" i="1"/>
  <c r="E40" i="1"/>
  <c r="E66" i="1"/>
  <c r="G66" i="1"/>
  <c r="I66" i="1"/>
  <c r="E42" i="1"/>
  <c r="G42" i="1"/>
  <c r="I42" i="1"/>
  <c r="E47" i="1"/>
  <c r="G47" i="1" s="1"/>
  <c r="E65" i="1"/>
  <c r="G65" i="1"/>
  <c r="I65" i="1"/>
  <c r="G40" i="1"/>
</calcChain>
</file>

<file path=xl/sharedStrings.xml><?xml version="1.0" encoding="utf-8"?>
<sst xmlns="http://schemas.openxmlformats.org/spreadsheetml/2006/main" count="71" uniqueCount="59">
  <si>
    <t>µg/l</t>
  </si>
  <si>
    <t>m</t>
  </si>
  <si>
    <t>B</t>
  </si>
  <si>
    <t>g/d</t>
  </si>
  <si>
    <t>Durchlässigkeitsbeiwert</t>
  </si>
  <si>
    <t>I</t>
  </si>
  <si>
    <t>m/s</t>
  </si>
  <si>
    <r>
      <t>k</t>
    </r>
    <r>
      <rPr>
        <vertAlign val="subscript"/>
        <sz val="9"/>
        <rFont val="Arial"/>
        <family val="2"/>
      </rPr>
      <t>f</t>
    </r>
  </si>
  <si>
    <t xml:space="preserve">Stromröhre Nr. </t>
  </si>
  <si>
    <t></t>
  </si>
  <si>
    <t></t>
  </si>
  <si>
    <t></t>
  </si>
  <si>
    <t>hydraulischer Gradient</t>
  </si>
  <si>
    <t xml:space="preserve"> -</t>
  </si>
  <si>
    <t>Filtergeschwindigkeit</t>
  </si>
  <si>
    <r>
      <t>v</t>
    </r>
    <r>
      <rPr>
        <vertAlign val="subscript"/>
        <sz val="9"/>
        <rFont val="Arial"/>
        <family val="2"/>
      </rPr>
      <t>f</t>
    </r>
  </si>
  <si>
    <t>m/d</t>
  </si>
  <si>
    <t>GFS</t>
  </si>
  <si>
    <t>L</t>
  </si>
  <si>
    <t>Abstandsgeschwindigkeit</t>
  </si>
  <si>
    <r>
      <t>v</t>
    </r>
    <r>
      <rPr>
        <vertAlign val="subscript"/>
        <sz val="9"/>
        <rFont val="Arial"/>
        <family val="2"/>
      </rPr>
      <t>a</t>
    </r>
  </si>
  <si>
    <t>Eingabedaten sind gelb hinterlegt</t>
  </si>
  <si>
    <t>kg</t>
  </si>
  <si>
    <t>Wichtige Endergebnisse sind blau hinterlegt</t>
  </si>
  <si>
    <t>Bezeichnung des Schadensfalls</t>
  </si>
  <si>
    <t>Fracht im Grundwasser</t>
  </si>
  <si>
    <t xml:space="preserve">gelöste Menge im Grundwasser </t>
  </si>
  <si>
    <r>
      <t>E</t>
    </r>
    <r>
      <rPr>
        <b/>
        <vertAlign val="subscript"/>
        <sz val="9"/>
        <color indexed="9"/>
        <rFont val="Arial"/>
        <family val="2"/>
      </rPr>
      <t>ab</t>
    </r>
  </si>
  <si>
    <t>Bezeichnung der Stromröhre/Messstelle</t>
  </si>
  <si>
    <r>
      <t>c</t>
    </r>
    <r>
      <rPr>
        <vertAlign val="subscript"/>
        <sz val="9"/>
        <rFont val="Arial"/>
        <family val="2"/>
      </rPr>
      <t>max</t>
    </r>
  </si>
  <si>
    <r>
      <t>c</t>
    </r>
    <r>
      <rPr>
        <vertAlign val="subscript"/>
        <sz val="9"/>
        <rFont val="Arial"/>
        <family val="2"/>
      </rPr>
      <t>mittel</t>
    </r>
  </si>
  <si>
    <t>P*</t>
  </si>
  <si>
    <r>
      <t xml:space="preserve">Mittlere Konzentration </t>
    </r>
    <r>
      <rPr>
        <sz val="8"/>
        <rFont val="Arial"/>
        <family val="2"/>
      </rPr>
      <t>in der Stromröhre</t>
    </r>
  </si>
  <si>
    <r>
      <t xml:space="preserve">Max.-Konzentration </t>
    </r>
    <r>
      <rPr>
        <sz val="8"/>
        <rFont val="Arial"/>
        <family val="2"/>
      </rPr>
      <t>in der Stromröhre</t>
    </r>
  </si>
  <si>
    <r>
      <t xml:space="preserve">Länge der </t>
    </r>
    <r>
      <rPr>
        <sz val="8"/>
        <rFont val="Arial"/>
        <family val="2"/>
      </rPr>
      <t>Stromröhre / Fahne</t>
    </r>
  </si>
  <si>
    <r>
      <t>E</t>
    </r>
    <r>
      <rPr>
        <vertAlign val="subscript"/>
        <sz val="9"/>
        <color indexed="61"/>
        <rFont val="Arial"/>
        <family val="2"/>
      </rPr>
      <t>zu</t>
    </r>
  </si>
  <si>
    <t>Fracht  je Stromröhre</t>
  </si>
  <si>
    <t xml:space="preserve"> "groß" </t>
  </si>
  <si>
    <t>Grenze</t>
  </si>
  <si>
    <t>zu</t>
  </si>
  <si>
    <t>"mittel"</t>
  </si>
  <si>
    <t>"klein"</t>
  </si>
  <si>
    <t>nutzbare Porosität</t>
  </si>
  <si>
    <t>"sehr klein"</t>
  </si>
  <si>
    <t>Anhang 2 des Handbuchs Altlasten "Arbeitshilfe zur Sanierung von Grundwasserverunreinigungen"</t>
  </si>
  <si>
    <t xml:space="preserve"> (Einstufung nach Arbeitshilfe Kap. 3.2.1)</t>
  </si>
  <si>
    <t xml:space="preserve"> (Einstufung nach Arbeitshilfe Kap. 3.2.2)</t>
  </si>
  <si>
    <r>
      <t xml:space="preserve">Breite </t>
    </r>
    <r>
      <rPr>
        <sz val="8"/>
        <rFont val="Arial"/>
        <family val="2"/>
      </rPr>
      <t>der Stromröhre / Fahne</t>
    </r>
  </si>
  <si>
    <r>
      <t xml:space="preserve">Höhe </t>
    </r>
    <r>
      <rPr>
        <sz val="8"/>
        <rFont val="Arial"/>
        <family val="2"/>
      </rPr>
      <t>der Stromröhre / Fahne</t>
    </r>
  </si>
  <si>
    <t>Gutachterliche Beurteilung des Sachverhaltes</t>
  </si>
  <si>
    <t>Quelle der Daten</t>
  </si>
  <si>
    <t>H</t>
  </si>
  <si>
    <t>%</t>
  </si>
  <si>
    <t>nutzbare Porosität + 0,000000001</t>
  </si>
  <si>
    <t xml:space="preserve">Geringfügigkeitsschwellenwert </t>
  </si>
  <si>
    <t>Schadstoff</t>
  </si>
  <si>
    <t>damit Abstandgeschwindigkiet nicht "divNull"</t>
  </si>
  <si>
    <r>
      <rPr>
        <b/>
        <sz val="9"/>
        <color indexed="9"/>
        <rFont val="Arial"/>
        <family val="2"/>
      </rPr>
      <t>M</t>
    </r>
    <r>
      <rPr>
        <b/>
        <vertAlign val="subscript"/>
        <sz val="9"/>
        <color indexed="9"/>
        <rFont val="Arial"/>
        <family val="2"/>
      </rPr>
      <t>gelöst</t>
    </r>
  </si>
  <si>
    <r>
      <t xml:space="preserve">Mengen- und Frachtbewertung "Schadstoffe im Grundwasser"  </t>
    </r>
    <r>
      <rPr>
        <sz val="10"/>
        <color indexed="62"/>
        <rFont val="Arial"/>
        <family val="2"/>
      </rPr>
      <t>Stand 3-2009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</si>
</sst>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0.0"/>
    <numFmt numFmtId="169" formatCode="0.0E+00"/>
    <numFmt numFmtId="179" formatCode="[&lt;0.1]0.00;[&gt;=0.1]0.0;General"/>
    <numFmt numFmtId="181" formatCode="[&lt;=0.02]0.000;[&gt;0.2]0.0;0.00"/>
  </numFmts>
  <fonts count="63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i/>
      <sz val="9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12"/>
      <name val="Arial"/>
      <family val="2"/>
    </font>
    <font>
      <sz val="10"/>
      <color indexed="62"/>
      <name val="Arial"/>
      <family val="2"/>
    </font>
    <font>
      <sz val="9"/>
      <color indexed="62"/>
      <name val="Arial"/>
      <family val="2"/>
    </font>
    <font>
      <sz val="8"/>
      <color indexed="62"/>
      <name val="Arial"/>
      <family val="2"/>
    </font>
    <font>
      <sz val="10"/>
      <name val="Arial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vertAlign val="subscript"/>
      <sz val="9"/>
      <color indexed="9"/>
      <name val="Arial"/>
      <family val="2"/>
    </font>
    <font>
      <sz val="9"/>
      <color indexed="16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9"/>
      <color indexed="61"/>
      <name val="Arial"/>
      <family val="2"/>
    </font>
    <font>
      <vertAlign val="subscript"/>
      <sz val="9"/>
      <color indexed="61"/>
      <name val="Arial"/>
      <family val="2"/>
    </font>
    <font>
      <b/>
      <sz val="9"/>
      <color indexed="61"/>
      <name val="Arial"/>
      <family val="2"/>
    </font>
    <font>
      <sz val="10"/>
      <color indexed="61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color indexed="58"/>
      <name val="Arial"/>
      <family val="2"/>
    </font>
    <font>
      <b/>
      <sz val="9"/>
      <color indexed="58"/>
      <name val="Arial"/>
      <family val="2"/>
    </font>
    <font>
      <sz val="10"/>
      <color indexed="16"/>
      <name val="Arial"/>
      <family val="2"/>
    </font>
    <font>
      <sz val="9"/>
      <color indexed="16"/>
      <name val="Arial"/>
      <family val="2"/>
    </font>
    <font>
      <b/>
      <sz val="9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55"/>
      <name val="Arial"/>
      <family val="2"/>
    </font>
    <font>
      <sz val="9"/>
      <color indexed="55"/>
      <name val="Arial"/>
      <family val="2"/>
    </font>
    <font>
      <b/>
      <sz val="9"/>
      <color indexed="55"/>
      <name val="Arial"/>
      <family val="2"/>
    </font>
    <font>
      <sz val="8"/>
      <color indexed="55"/>
      <name val="Arial"/>
      <family val="2"/>
    </font>
    <font>
      <sz val="9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16"/>
      <name val="Arial"/>
      <family val="2"/>
    </font>
    <font>
      <sz val="9"/>
      <name val="Arial"/>
      <family val="2"/>
    </font>
    <font>
      <sz val="9"/>
      <color indexed="61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color indexed="62"/>
      <name val="Arial"/>
      <family val="2"/>
    </font>
    <font>
      <i/>
      <sz val="7"/>
      <color indexed="16"/>
      <name val="Arial"/>
      <family val="2"/>
    </font>
    <font>
      <sz val="7"/>
      <color indexed="16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/>
    <xf numFmtId="0" fontId="5" fillId="2" borderId="0" xfId="0" applyNumberFormat="1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20" fillId="0" borderId="0" xfId="0" applyFont="1"/>
    <xf numFmtId="0" fontId="19" fillId="3" borderId="0" xfId="0" applyFont="1" applyFill="1"/>
    <xf numFmtId="0" fontId="12" fillId="0" borderId="0" xfId="0" applyFont="1" applyAlignment="1">
      <alignment horizontal="center"/>
    </xf>
    <xf numFmtId="166" fontId="20" fillId="0" borderId="0" xfId="0" applyNumberFormat="1" applyFont="1" applyAlignment="1">
      <alignment horizontal="right"/>
    </xf>
    <xf numFmtId="2" fontId="3" fillId="0" borderId="0" xfId="0" applyNumberFormat="1" applyFont="1"/>
    <xf numFmtId="0" fontId="5" fillId="2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66" fontId="3" fillId="0" borderId="0" xfId="0" applyNumberFormat="1" applyFont="1"/>
    <xf numFmtId="0" fontId="22" fillId="0" borderId="0" xfId="0" applyFont="1"/>
    <xf numFmtId="0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69" fontId="5" fillId="2" borderId="0" xfId="0" applyNumberFormat="1" applyFont="1" applyFill="1" applyAlignment="1" applyProtection="1">
      <alignment horizontal="center"/>
      <protection locked="0"/>
    </xf>
    <xf numFmtId="0" fontId="23" fillId="2" borderId="0" xfId="0" applyNumberFormat="1" applyFont="1" applyFill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2" fontId="25" fillId="0" borderId="0" xfId="0" applyNumberFormat="1" applyFont="1"/>
    <xf numFmtId="2" fontId="27" fillId="0" borderId="0" xfId="0" applyNumberFormat="1" applyFont="1"/>
    <xf numFmtId="0" fontId="28" fillId="0" borderId="0" xfId="0" applyFont="1"/>
    <xf numFmtId="0" fontId="29" fillId="0" borderId="0" xfId="0" applyFont="1"/>
    <xf numFmtId="1" fontId="13" fillId="0" borderId="0" xfId="0" applyNumberFormat="1" applyFont="1"/>
    <xf numFmtId="1" fontId="29" fillId="0" borderId="0" xfId="0" applyNumberFormat="1" applyFont="1"/>
    <xf numFmtId="0" fontId="30" fillId="2" borderId="0" xfId="0" applyNumberFormat="1" applyFont="1" applyFill="1" applyAlignment="1" applyProtection="1">
      <alignment horizontal="center"/>
      <protection locked="0"/>
    </xf>
    <xf numFmtId="166" fontId="13" fillId="0" borderId="0" xfId="0" applyNumberFormat="1" applyFont="1"/>
    <xf numFmtId="2" fontId="13" fillId="0" borderId="0" xfId="0" applyNumberFormat="1" applyFont="1"/>
    <xf numFmtId="0" fontId="3" fillId="0" borderId="0" xfId="0" applyFont="1" applyAlignment="1">
      <alignment vertical="center"/>
    </xf>
    <xf numFmtId="1" fontId="13" fillId="0" borderId="0" xfId="0" applyNumberFormat="1" applyFont="1" applyAlignment="1">
      <alignment horizontal="right"/>
    </xf>
    <xf numFmtId="0" fontId="31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169" fontId="33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2" fontId="37" fillId="0" borderId="0" xfId="0" applyNumberFormat="1" applyFont="1"/>
    <xf numFmtId="0" fontId="38" fillId="0" borderId="0" xfId="0" applyFont="1"/>
    <xf numFmtId="0" fontId="39" fillId="0" borderId="0" xfId="0" applyFont="1"/>
    <xf numFmtId="2" fontId="40" fillId="0" borderId="0" xfId="0" applyNumberFormat="1" applyFont="1"/>
    <xf numFmtId="0" fontId="39" fillId="0" borderId="0" xfId="0" applyFont="1" applyAlignment="1">
      <alignment horizontal="center"/>
    </xf>
    <xf numFmtId="0" fontId="41" fillId="0" borderId="0" xfId="0" applyFont="1"/>
    <xf numFmtId="0" fontId="40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center"/>
    </xf>
    <xf numFmtId="2" fontId="44" fillId="0" borderId="0" xfId="0" applyNumberFormat="1" applyFont="1"/>
    <xf numFmtId="2" fontId="44" fillId="0" borderId="0" xfId="0" applyNumberFormat="1" applyFont="1" applyAlignment="1">
      <alignment horizont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9" fillId="0" borderId="0" xfId="0" applyFont="1"/>
    <xf numFmtId="0" fontId="50" fillId="0" borderId="0" xfId="0" applyFont="1"/>
    <xf numFmtId="2" fontId="50" fillId="0" borderId="0" xfId="0" applyNumberFormat="1" applyFont="1"/>
    <xf numFmtId="2" fontId="51" fillId="0" borderId="0" xfId="0" applyNumberFormat="1" applyFont="1"/>
    <xf numFmtId="0" fontId="52" fillId="0" borderId="0" xfId="0" applyFont="1" applyAlignment="1">
      <alignment horizontal="center"/>
    </xf>
    <xf numFmtId="2" fontId="53" fillId="0" borderId="0" xfId="0" applyNumberFormat="1" applyFont="1"/>
    <xf numFmtId="2" fontId="54" fillId="0" borderId="0" xfId="0" applyNumberFormat="1" applyFont="1"/>
    <xf numFmtId="0" fontId="40" fillId="0" borderId="0" xfId="0" applyFont="1"/>
    <xf numFmtId="2" fontId="55" fillId="0" borderId="0" xfId="0" applyNumberFormat="1" applyFont="1" applyAlignment="1">
      <alignment horizontal="center"/>
    </xf>
    <xf numFmtId="2" fontId="56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60" fillId="2" borderId="0" xfId="0" applyFont="1" applyFill="1" applyAlignment="1" applyProtection="1">
      <alignment horizontal="left"/>
      <protection locked="0"/>
    </xf>
    <xf numFmtId="0" fontId="61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169" fontId="60" fillId="2" borderId="0" xfId="0" applyNumberFormat="1" applyFont="1" applyFill="1" applyAlignment="1" applyProtection="1">
      <alignment horizontal="left"/>
      <protection locked="0"/>
    </xf>
    <xf numFmtId="2" fontId="60" fillId="2" borderId="0" xfId="0" applyNumberFormat="1" applyFont="1" applyFill="1" applyAlignment="1" applyProtection="1">
      <alignment horizontal="left"/>
      <protection locked="0"/>
    </xf>
    <xf numFmtId="0" fontId="5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2" borderId="0" xfId="0" applyNumberFormat="1" applyFont="1" applyFill="1" applyAlignment="1" applyProtection="1">
      <alignment horizontal="center"/>
      <protection locked="0"/>
    </xf>
    <xf numFmtId="166" fontId="3" fillId="0" borderId="0" xfId="0" applyNumberFormat="1" applyFont="1" applyAlignment="1">
      <alignment horizontal="center"/>
    </xf>
    <xf numFmtId="1" fontId="1" fillId="0" borderId="0" xfId="0" applyNumberFormat="1" applyFont="1"/>
    <xf numFmtId="0" fontId="32" fillId="0" borderId="0" xfId="0" applyFont="1"/>
    <xf numFmtId="2" fontId="5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52" fillId="0" borderId="0" xfId="0" applyFont="1" applyProtection="1">
      <protection hidden="1"/>
    </xf>
    <xf numFmtId="179" fontId="3" fillId="0" borderId="0" xfId="0" applyNumberFormat="1" applyFont="1" applyAlignment="1" applyProtection="1">
      <alignment horizontal="center"/>
      <protection hidden="1"/>
    </xf>
    <xf numFmtId="181" fontId="19" fillId="3" borderId="0" xfId="0" applyNumberFormat="1" applyFont="1" applyFill="1" applyAlignment="1" applyProtection="1">
      <alignment horizontal="right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33</xdr:row>
      <xdr:rowOff>76200</xdr:rowOff>
    </xdr:from>
    <xdr:to>
      <xdr:col>9</xdr:col>
      <xdr:colOff>0</xdr:colOff>
      <xdr:row>33</xdr:row>
      <xdr:rowOff>571500</xdr:rowOff>
    </xdr:to>
    <xdr:sp macro="" textlink="">
      <xdr:nvSpPr>
        <xdr:cNvPr id="1080" name="Freeform 4"/>
        <xdr:cNvSpPr>
          <a:spLocks/>
        </xdr:cNvSpPr>
      </xdr:nvSpPr>
      <xdr:spPr bwMode="auto">
        <a:xfrm>
          <a:off x="3105150" y="5153025"/>
          <a:ext cx="1657350" cy="495300"/>
        </a:xfrm>
        <a:custGeom>
          <a:avLst/>
          <a:gdLst>
            <a:gd name="T0" fmla="*/ 628531441 w 356"/>
            <a:gd name="T1" fmla="*/ 10171141 h 269"/>
            <a:gd name="T2" fmla="*/ 628531441 w 356"/>
            <a:gd name="T3" fmla="*/ 569561829 h 269"/>
            <a:gd name="T4" fmla="*/ 0 w 356"/>
            <a:gd name="T5" fmla="*/ 572953436 h 269"/>
            <a:gd name="T6" fmla="*/ 1148692422 w 356"/>
            <a:gd name="T7" fmla="*/ 911977846 h 269"/>
            <a:gd name="T8" fmla="*/ 2147483647 w 356"/>
            <a:gd name="T9" fmla="*/ 576343201 h 269"/>
            <a:gd name="T10" fmla="*/ 1517141045 w 356"/>
            <a:gd name="T11" fmla="*/ 572953436 h 269"/>
            <a:gd name="T12" fmla="*/ 1647182454 w 356"/>
            <a:gd name="T13" fmla="*/ 457684726 h 269"/>
            <a:gd name="T14" fmla="*/ 1885594032 w 356"/>
            <a:gd name="T15" fmla="*/ 386488606 h 269"/>
            <a:gd name="T16" fmla="*/ 2147483647 w 356"/>
            <a:gd name="T17" fmla="*/ 325463623 h 269"/>
            <a:gd name="T18" fmla="*/ 2147483647 w 356"/>
            <a:gd name="T19" fmla="*/ 264440481 h 269"/>
            <a:gd name="T20" fmla="*/ 2147483647 w 356"/>
            <a:gd name="T21" fmla="*/ 216976343 h 269"/>
            <a:gd name="T22" fmla="*/ 2147483647 w 356"/>
            <a:gd name="T23" fmla="*/ 166122497 h 269"/>
            <a:gd name="T24" fmla="*/ 2147483647 w 356"/>
            <a:gd name="T25" fmla="*/ 125439789 h 269"/>
            <a:gd name="T26" fmla="*/ 2147483647 w 356"/>
            <a:gd name="T27" fmla="*/ 61025012 h 269"/>
            <a:gd name="T28" fmla="*/ 2147483647 w 356"/>
            <a:gd name="T29" fmla="*/ 0 h 269"/>
            <a:gd name="T30" fmla="*/ 628531441 w 356"/>
            <a:gd name="T31" fmla="*/ 10171141 h 269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356"/>
            <a:gd name="T49" fmla="*/ 0 h 269"/>
            <a:gd name="T50" fmla="*/ 356 w 356"/>
            <a:gd name="T51" fmla="*/ 269 h 269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356" h="269">
              <a:moveTo>
                <a:pt x="29" y="3"/>
              </a:moveTo>
              <a:lnTo>
                <a:pt x="29" y="168"/>
              </a:lnTo>
              <a:lnTo>
                <a:pt x="0" y="169"/>
              </a:lnTo>
              <a:lnTo>
                <a:pt x="53" y="269"/>
              </a:lnTo>
              <a:lnTo>
                <a:pt x="103" y="170"/>
              </a:lnTo>
              <a:lnTo>
                <a:pt x="70" y="169"/>
              </a:lnTo>
              <a:lnTo>
                <a:pt x="76" y="135"/>
              </a:lnTo>
              <a:lnTo>
                <a:pt x="87" y="114"/>
              </a:lnTo>
              <a:lnTo>
                <a:pt x="111" y="96"/>
              </a:lnTo>
              <a:lnTo>
                <a:pt x="138" y="78"/>
              </a:lnTo>
              <a:lnTo>
                <a:pt x="165" y="64"/>
              </a:lnTo>
              <a:lnTo>
                <a:pt x="196" y="49"/>
              </a:lnTo>
              <a:lnTo>
                <a:pt x="225" y="37"/>
              </a:lnTo>
              <a:lnTo>
                <a:pt x="277" y="18"/>
              </a:lnTo>
              <a:lnTo>
                <a:pt x="356" y="0"/>
              </a:lnTo>
              <a:lnTo>
                <a:pt x="29" y="3"/>
              </a:lnTo>
              <a:close/>
            </a:path>
          </a:pathLst>
        </a:custGeom>
        <a:solidFill>
          <a:srgbClr val="C0C0C0">
            <a:alpha val="47842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50</xdr:row>
      <xdr:rowOff>66675</xdr:rowOff>
    </xdr:from>
    <xdr:to>
      <xdr:col>11</xdr:col>
      <xdr:colOff>1362075</xdr:colOff>
      <xdr:row>73</xdr:row>
      <xdr:rowOff>152400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76200" y="6800850"/>
          <a:ext cx="6296025" cy="230505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900" b="0" i="0" strike="noStrike">
              <a:solidFill>
                <a:srgbClr val="800000"/>
              </a:solidFill>
              <a:latin typeface="Arial"/>
              <a:cs typeface="Arial"/>
            </a:rPr>
            <a:t>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142875</xdr:rowOff>
        </xdr:from>
        <xdr:to>
          <xdr:col>8</xdr:col>
          <xdr:colOff>76200</xdr:colOff>
          <xdr:row>52</xdr:row>
          <xdr:rowOff>114300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57150</xdr:rowOff>
        </xdr:from>
        <xdr:to>
          <xdr:col>7</xdr:col>
          <xdr:colOff>381000</xdr:colOff>
          <xdr:row>110</xdr:row>
          <xdr:rowOff>123825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85725</xdr:rowOff>
        </xdr:from>
        <xdr:to>
          <xdr:col>7</xdr:col>
          <xdr:colOff>561975</xdr:colOff>
          <xdr:row>168</xdr:row>
          <xdr:rowOff>47625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171</xdr:row>
          <xdr:rowOff>85725</xdr:rowOff>
        </xdr:from>
        <xdr:to>
          <xdr:col>7</xdr:col>
          <xdr:colOff>533400</xdr:colOff>
          <xdr:row>192</xdr:row>
          <xdr:rowOff>28575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-2003-Dokument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-2003-Dok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Word_97-2003-Dokument3.doc"/><Relationship Id="rId4" Type="http://schemas.openxmlformats.org/officeDocument/2006/relationships/oleObject" Target="../embeddings/Microsoft_Word_97-2003-Dokument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Q67"/>
  <sheetViews>
    <sheetView showGridLines="0" showRowColHeaders="0" tabSelected="1" zoomScale="150" workbookViewId="0">
      <selection activeCell="E8" sqref="E8"/>
    </sheetView>
  </sheetViews>
  <sheetFormatPr baseColWidth="10" defaultRowHeight="12.75" x14ac:dyDescent="0.2"/>
  <cols>
    <col min="1" max="1" width="1.140625" customWidth="1"/>
    <col min="2" max="2" width="29.85546875" customWidth="1"/>
    <col min="3" max="3" width="9" customWidth="1"/>
    <col min="4" max="4" width="4.7109375" customWidth="1"/>
    <col min="5" max="5" width="8.140625" customWidth="1"/>
    <col min="6" max="6" width="1.140625" customWidth="1"/>
    <col min="7" max="7" width="8.140625" customWidth="1"/>
    <col min="8" max="8" width="1.140625" customWidth="1"/>
    <col min="9" max="9" width="8.140625" customWidth="1"/>
    <col min="10" max="10" width="2" customWidth="1"/>
    <col min="11" max="11" width="1.7109375" customWidth="1"/>
    <col min="12" max="12" width="21.28515625" customWidth="1"/>
    <col min="13" max="13" width="1.140625" customWidth="1"/>
    <col min="14" max="14" width="3.28515625" customWidth="1"/>
    <col min="15" max="15" width="2.42578125" customWidth="1"/>
    <col min="16" max="17" width="3.28515625" customWidth="1"/>
    <col min="18" max="21" width="7.7109375" customWidth="1"/>
  </cols>
  <sheetData>
    <row r="1" spans="2:16" s="94" customFormat="1" ht="20.25" customHeight="1" x14ac:dyDescent="0.2">
      <c r="B1" s="92" t="s">
        <v>58</v>
      </c>
      <c r="C1" s="93"/>
      <c r="D1" s="93"/>
      <c r="E1" s="93"/>
      <c r="F1" s="93"/>
      <c r="G1" s="93"/>
      <c r="H1" s="93"/>
      <c r="I1" s="93"/>
      <c r="J1" s="93"/>
      <c r="K1" s="93"/>
    </row>
    <row r="2" spans="2:16" ht="8.25" customHeight="1" x14ac:dyDescent="0.2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2:16" x14ac:dyDescent="0.2">
      <c r="B3" s="12" t="s">
        <v>44</v>
      </c>
      <c r="C3" s="12"/>
      <c r="D3" s="12"/>
      <c r="E3" s="12"/>
      <c r="F3" s="12"/>
      <c r="G3" s="12"/>
      <c r="H3" s="12"/>
      <c r="I3" s="12"/>
      <c r="J3" s="12"/>
      <c r="K3" s="12"/>
    </row>
    <row r="4" spans="2:16" ht="43.5" customHeight="1" x14ac:dyDescent="0.2"/>
    <row r="5" spans="2:16" x14ac:dyDescent="0.2">
      <c r="B5" s="28" t="s">
        <v>21</v>
      </c>
      <c r="C5" s="28"/>
    </row>
    <row r="6" spans="2:16" x14ac:dyDescent="0.2">
      <c r="B6" s="29" t="s">
        <v>23</v>
      </c>
      <c r="C6" s="29"/>
    </row>
    <row r="7" spans="2:16" ht="30.75" customHeight="1" x14ac:dyDescent="0.2">
      <c r="B7" s="1"/>
    </row>
    <row r="8" spans="2:16" x14ac:dyDescent="0.2">
      <c r="B8" s="1" t="s">
        <v>24</v>
      </c>
      <c r="E8" s="35"/>
      <c r="F8" s="11"/>
      <c r="G8" s="11"/>
      <c r="H8" s="11"/>
      <c r="I8" s="11"/>
      <c r="J8" s="11"/>
      <c r="K8" s="11"/>
      <c r="L8" s="11"/>
    </row>
    <row r="9" spans="2:16" x14ac:dyDescent="0.2">
      <c r="B9" s="2" t="s">
        <v>55</v>
      </c>
      <c r="E9" s="32"/>
      <c r="L9" s="31"/>
      <c r="M9" s="31"/>
      <c r="O9" s="31"/>
      <c r="P9" s="31"/>
    </row>
    <row r="10" spans="2:16" x14ac:dyDescent="0.2">
      <c r="B10" s="2" t="s">
        <v>54</v>
      </c>
      <c r="C10" s="76" t="s">
        <v>17</v>
      </c>
      <c r="D10" s="2" t="s">
        <v>0</v>
      </c>
      <c r="E10" s="32"/>
      <c r="L10" s="31"/>
      <c r="M10" s="31"/>
      <c r="N10" s="31"/>
      <c r="O10" s="31"/>
      <c r="P10" s="31"/>
    </row>
    <row r="12" spans="2:16" ht="15" x14ac:dyDescent="0.2">
      <c r="B12" s="2" t="s">
        <v>8</v>
      </c>
      <c r="C12" s="2"/>
      <c r="D12" s="2"/>
      <c r="E12" s="4" t="s">
        <v>9</v>
      </c>
      <c r="F12" s="5"/>
      <c r="G12" s="4" t="s">
        <v>10</v>
      </c>
      <c r="H12" s="6"/>
      <c r="I12" s="4" t="s">
        <v>11</v>
      </c>
    </row>
    <row r="13" spans="2:16" x14ac:dyDescent="0.2">
      <c r="B13" s="2" t="s">
        <v>28</v>
      </c>
      <c r="C13" s="2"/>
      <c r="D13" s="2"/>
      <c r="E13" s="45"/>
      <c r="F13" s="37"/>
      <c r="G13" s="45"/>
      <c r="H13" s="37"/>
      <c r="I13" s="45"/>
      <c r="L13" s="74" t="s">
        <v>50</v>
      </c>
    </row>
    <row r="14" spans="2:16" x14ac:dyDescent="0.2">
      <c r="D14" s="2"/>
      <c r="E14" s="3"/>
      <c r="G14" s="3"/>
      <c r="H14" s="2"/>
      <c r="I14" s="2"/>
      <c r="L14" s="75"/>
    </row>
    <row r="15" spans="2:16" s="22" customFormat="1" ht="12" customHeight="1" x14ac:dyDescent="0.25">
      <c r="B15" s="2" t="s">
        <v>32</v>
      </c>
      <c r="C15" s="2" t="s">
        <v>30</v>
      </c>
      <c r="D15" s="2" t="s">
        <v>0</v>
      </c>
      <c r="E15" s="33"/>
      <c r="F15" s="21"/>
      <c r="G15" s="33"/>
      <c r="H15" s="21"/>
      <c r="I15" s="33"/>
      <c r="J15" s="21"/>
      <c r="L15" s="87"/>
    </row>
    <row r="16" spans="2:16" ht="13.5" x14ac:dyDescent="0.25">
      <c r="B16" s="2" t="s">
        <v>33</v>
      </c>
      <c r="C16" s="2" t="s">
        <v>29</v>
      </c>
      <c r="D16" s="2" t="s">
        <v>0</v>
      </c>
      <c r="E16" s="33"/>
      <c r="F16" s="7"/>
      <c r="G16" s="33"/>
      <c r="H16" s="8"/>
      <c r="I16" s="33"/>
      <c r="L16" s="87"/>
    </row>
    <row r="17" spans="2:16" x14ac:dyDescent="0.2">
      <c r="B17" s="2"/>
      <c r="C17" s="2"/>
      <c r="D17" s="2"/>
      <c r="E17" s="8"/>
      <c r="F17" s="7"/>
      <c r="G17" s="8"/>
      <c r="H17" s="8"/>
      <c r="I17" s="8"/>
      <c r="L17" s="88"/>
    </row>
    <row r="18" spans="2:16" x14ac:dyDescent="0.2">
      <c r="B18" s="2" t="s">
        <v>47</v>
      </c>
      <c r="C18" s="2" t="s">
        <v>2</v>
      </c>
      <c r="D18" s="2" t="s">
        <v>1</v>
      </c>
      <c r="E18" s="33"/>
      <c r="F18" s="7"/>
      <c r="G18" s="33"/>
      <c r="H18" s="8"/>
      <c r="I18" s="33"/>
      <c r="L18" s="87"/>
    </row>
    <row r="19" spans="2:16" ht="12.75" customHeight="1" x14ac:dyDescent="0.2">
      <c r="B19" s="48" t="s">
        <v>48</v>
      </c>
      <c r="C19" s="2" t="s">
        <v>51</v>
      </c>
      <c r="D19" s="2" t="s">
        <v>1</v>
      </c>
      <c r="E19" s="33"/>
      <c r="F19" s="7"/>
      <c r="G19" s="33"/>
      <c r="H19" s="8"/>
      <c r="I19" s="33"/>
      <c r="L19" s="87"/>
    </row>
    <row r="20" spans="2:16" x14ac:dyDescent="0.2">
      <c r="B20" s="2" t="s">
        <v>34</v>
      </c>
      <c r="C20" s="2" t="s">
        <v>18</v>
      </c>
      <c r="D20" s="2" t="s">
        <v>1</v>
      </c>
      <c r="E20" s="33"/>
      <c r="F20" s="7"/>
      <c r="G20" s="33"/>
      <c r="H20" s="8"/>
      <c r="I20" s="33"/>
      <c r="L20" s="87"/>
    </row>
    <row r="21" spans="2:16" x14ac:dyDescent="0.2">
      <c r="B21" s="2"/>
      <c r="C21" s="2"/>
      <c r="D21" s="2"/>
      <c r="E21" s="9"/>
      <c r="F21" s="7"/>
      <c r="G21" s="9"/>
      <c r="H21" s="8"/>
      <c r="I21" s="9"/>
      <c r="L21" s="89"/>
      <c r="O21" s="20"/>
    </row>
    <row r="22" spans="2:16" ht="13.5" x14ac:dyDescent="0.25">
      <c r="B22" s="2" t="s">
        <v>4</v>
      </c>
      <c r="C22" s="2" t="s">
        <v>7</v>
      </c>
      <c r="D22" s="2" t="s">
        <v>6</v>
      </c>
      <c r="E22" s="34"/>
      <c r="F22" s="7"/>
      <c r="G22" s="34"/>
      <c r="H22" s="8"/>
      <c r="I22" s="34"/>
      <c r="L22" s="90"/>
    </row>
    <row r="23" spans="2:16" x14ac:dyDescent="0.2">
      <c r="B23" s="2" t="s">
        <v>12</v>
      </c>
      <c r="C23" s="2" t="s">
        <v>5</v>
      </c>
      <c r="D23" s="2" t="s">
        <v>13</v>
      </c>
      <c r="E23" s="33"/>
      <c r="F23" s="7"/>
      <c r="G23" s="33"/>
      <c r="H23" s="8"/>
      <c r="I23" s="33"/>
      <c r="L23" s="87"/>
    </row>
    <row r="24" spans="2:16" x14ac:dyDescent="0.2">
      <c r="B24" s="2"/>
      <c r="C24" s="2"/>
      <c r="D24" s="2"/>
      <c r="E24" s="2"/>
      <c r="G24" s="2"/>
      <c r="H24" s="2"/>
      <c r="I24" s="2"/>
      <c r="J24" s="2"/>
      <c r="L24" s="88"/>
    </row>
    <row r="25" spans="2:16" x14ac:dyDescent="0.2">
      <c r="B25" s="2" t="s">
        <v>42</v>
      </c>
      <c r="C25" s="2" t="s">
        <v>31</v>
      </c>
      <c r="D25" s="15" t="s">
        <v>52</v>
      </c>
      <c r="E25" s="95"/>
      <c r="F25" s="16"/>
      <c r="G25" s="95"/>
      <c r="H25" s="17"/>
      <c r="I25" s="95"/>
      <c r="L25" s="91"/>
    </row>
    <row r="26" spans="2:16" x14ac:dyDescent="0.2">
      <c r="B26" s="36"/>
      <c r="C26" s="2"/>
      <c r="D26" s="15"/>
      <c r="E26" s="101" t="str">
        <f>IF(E25&lt;0.01,"",(IF(E25&lt;1.01,"Nutzbaren Porosität bitte in % angeben !","")))</f>
        <v/>
      </c>
    </row>
    <row r="27" spans="2:16" hidden="1" x14ac:dyDescent="0.2">
      <c r="B27" s="98" t="s">
        <v>53</v>
      </c>
      <c r="C27" s="2"/>
      <c r="D27" s="2"/>
      <c r="E27" s="97">
        <f>E25+0.0000000001</f>
        <v>1E-10</v>
      </c>
      <c r="F27" s="97"/>
      <c r="G27" s="97">
        <f>G25+0.0000000001</f>
        <v>1E-10</v>
      </c>
      <c r="H27" s="97">
        <f>H25+0.0000000001</f>
        <v>1E-10</v>
      </c>
      <c r="I27" s="97">
        <f>I25+0.0000000001</f>
        <v>1E-10</v>
      </c>
    </row>
    <row r="28" spans="2:16" hidden="1" x14ac:dyDescent="0.2">
      <c r="B28" s="98" t="s">
        <v>56</v>
      </c>
      <c r="C28" s="18"/>
      <c r="D28" s="18"/>
      <c r="E28" s="18"/>
      <c r="F28" s="42"/>
      <c r="G28" s="18"/>
      <c r="H28" s="18"/>
      <c r="I28" s="18"/>
      <c r="J28" s="2"/>
    </row>
    <row r="29" spans="2:16" hidden="1" x14ac:dyDescent="0.2">
      <c r="B29" s="18"/>
      <c r="C29" s="18"/>
      <c r="D29" s="18"/>
      <c r="E29" s="43"/>
      <c r="F29" s="44"/>
      <c r="G29" s="43"/>
      <c r="H29" s="43"/>
      <c r="I29" s="43"/>
      <c r="J29" s="2"/>
    </row>
    <row r="30" spans="2:16" hidden="1" x14ac:dyDescent="0.2">
      <c r="B30" s="2"/>
      <c r="C30" s="2"/>
      <c r="D30" s="2"/>
      <c r="E30" s="2"/>
      <c r="F30" s="15"/>
      <c r="G30" s="2"/>
      <c r="H30" s="2"/>
      <c r="I30" s="2"/>
      <c r="J30" s="2"/>
    </row>
    <row r="31" spans="2:16" ht="13.5" hidden="1" x14ac:dyDescent="0.25">
      <c r="B31" s="2" t="s">
        <v>14</v>
      </c>
      <c r="C31" s="2" t="s">
        <v>15</v>
      </c>
      <c r="D31" s="2" t="s">
        <v>16</v>
      </c>
      <c r="E31" s="99">
        <f>E22*E23*3600*24</f>
        <v>0</v>
      </c>
      <c r="F31" s="100"/>
      <c r="G31" s="99">
        <f>G22*G23*3600*24</f>
        <v>0</v>
      </c>
      <c r="H31" s="9"/>
      <c r="I31" s="99">
        <f>I22*I23*3600*24</f>
        <v>0</v>
      </c>
      <c r="J31" s="2"/>
      <c r="L31" s="2"/>
      <c r="O31" s="2"/>
      <c r="P31" s="2"/>
    </row>
    <row r="32" spans="2:16" ht="13.5" x14ac:dyDescent="0.25">
      <c r="B32" s="2" t="s">
        <v>19</v>
      </c>
      <c r="C32" s="2" t="s">
        <v>20</v>
      </c>
      <c r="D32" s="2" t="s">
        <v>16</v>
      </c>
      <c r="E32" s="102">
        <f>IF(E31/E27*100&gt;1000,"",E31/E27*100)</f>
        <v>0</v>
      </c>
      <c r="F32" s="96"/>
      <c r="G32" s="102">
        <f>IF(G31/G27*100&gt;1000,"",G31/G27*100)</f>
        <v>0</v>
      </c>
      <c r="H32" s="96"/>
      <c r="I32" s="102">
        <f>IF(I31/I27*100&gt;1000,"",I31/I27*100)</f>
        <v>0</v>
      </c>
      <c r="J32" s="2"/>
      <c r="L32" s="2"/>
      <c r="O32" s="2"/>
      <c r="P32" s="2"/>
    </row>
    <row r="33" spans="2:17" hidden="1" x14ac:dyDescent="0.2">
      <c r="B33" s="18"/>
      <c r="C33" s="18"/>
      <c r="D33" s="18"/>
      <c r="E33" s="46"/>
      <c r="F33" s="47"/>
      <c r="G33" s="46"/>
      <c r="H33" s="47"/>
      <c r="I33" s="46"/>
      <c r="J33" s="10"/>
      <c r="K33" s="10"/>
      <c r="L33" s="10"/>
      <c r="M33" s="10"/>
      <c r="N33" s="10"/>
      <c r="O33" s="10"/>
      <c r="P33" s="10"/>
    </row>
    <row r="34" spans="2:17" ht="45.75" customHeight="1" x14ac:dyDescent="0.2">
      <c r="B34" s="2"/>
      <c r="C34" s="2"/>
      <c r="D34" s="2"/>
      <c r="E34" s="30"/>
      <c r="F34" s="27"/>
      <c r="G34" s="30"/>
      <c r="H34" s="27"/>
      <c r="I34" s="30"/>
      <c r="J34" s="10"/>
      <c r="K34" s="10"/>
      <c r="L34" s="10"/>
      <c r="M34" s="10"/>
      <c r="N34" s="10"/>
      <c r="O34" s="10"/>
      <c r="P34" s="10"/>
    </row>
    <row r="35" spans="2:17" s="12" customFormat="1" hidden="1" x14ac:dyDescent="0.2">
      <c r="B35" s="50"/>
      <c r="C35" s="18"/>
      <c r="D35" s="18"/>
      <c r="E35" s="49"/>
      <c r="F35" s="42"/>
      <c r="G35" s="18"/>
      <c r="H35" s="13"/>
      <c r="I35" s="13"/>
      <c r="J35" s="13"/>
      <c r="K35" s="13"/>
      <c r="L35" s="13"/>
    </row>
    <row r="36" spans="2:17" s="12" customFormat="1" hidden="1" x14ac:dyDescent="0.2">
      <c r="B36" s="50"/>
      <c r="C36" s="18"/>
      <c r="D36" s="18"/>
      <c r="E36" s="49"/>
      <c r="F36" s="42"/>
      <c r="G36" s="18"/>
      <c r="H36" s="13"/>
      <c r="I36" s="13"/>
      <c r="J36" s="13"/>
      <c r="K36" s="13"/>
      <c r="L36" s="13"/>
    </row>
    <row r="37" spans="2:17" s="12" customFormat="1" hidden="1" x14ac:dyDescent="0.2">
      <c r="G37" s="13"/>
      <c r="H37" s="13"/>
      <c r="I37" s="13"/>
      <c r="J37" s="13"/>
      <c r="K37" s="13"/>
      <c r="L37" s="13"/>
    </row>
    <row r="38" spans="2:17" s="12" customFormat="1" hidden="1" x14ac:dyDescent="0.2">
      <c r="B38" s="18"/>
      <c r="C38" s="19"/>
      <c r="D38" s="18"/>
      <c r="E38" s="49"/>
      <c r="F38" s="42"/>
      <c r="G38" s="18"/>
      <c r="H38" s="13"/>
      <c r="I38" s="13"/>
      <c r="J38" s="13"/>
      <c r="K38" s="13"/>
      <c r="L38" s="13"/>
    </row>
    <row r="39" spans="2:17" ht="6" customHeight="1" x14ac:dyDescent="0.2">
      <c r="B39" s="2"/>
      <c r="C39" s="2"/>
      <c r="D39" s="2"/>
      <c r="E39" s="30"/>
      <c r="F39" s="27"/>
      <c r="G39" s="30"/>
      <c r="H39" s="27"/>
      <c r="I39" s="30"/>
      <c r="J39" s="10"/>
      <c r="K39" s="10"/>
      <c r="L39" s="10"/>
      <c r="M39" s="10"/>
      <c r="N39" s="10"/>
      <c r="O39" s="10"/>
      <c r="P39" s="10"/>
    </row>
    <row r="40" spans="2:17" ht="13.5" x14ac:dyDescent="0.25">
      <c r="B40" s="24" t="s">
        <v>26</v>
      </c>
      <c r="C40" s="24" t="s">
        <v>57</v>
      </c>
      <c r="D40" s="24" t="s">
        <v>22</v>
      </c>
      <c r="E40" s="103">
        <f>((E15*E18*E19*E20*E25/100)+(G15*G18*G19*G20*G25/100)+(I15*I18*I19*I20*I25/100))/1000000</f>
        <v>0</v>
      </c>
      <c r="G40" s="73" t="str">
        <f>IF(E40&gt;=E65,"groß",IF(AND(E40&gt;=G65,E40&lt;E65),"mittel",IF(AND(E40&gt;=I65,E40&lt;G65),"klein",IF(E40&lt;I65,"sehr klein",""))))</f>
        <v>groß</v>
      </c>
      <c r="H40" s="80"/>
      <c r="I40" s="81" t="s">
        <v>45</v>
      </c>
      <c r="J40" s="10"/>
      <c r="K40" s="10"/>
      <c r="L40" s="10"/>
    </row>
    <row r="41" spans="2:17" hidden="1" x14ac:dyDescent="0.2">
      <c r="B41" s="2"/>
      <c r="C41" s="2"/>
      <c r="D41" s="2"/>
      <c r="E41" s="27"/>
      <c r="F41" s="25"/>
      <c r="G41" s="83"/>
      <c r="H41" s="77"/>
      <c r="I41" s="77"/>
      <c r="J41" s="10"/>
      <c r="K41" s="10"/>
      <c r="L41" s="10"/>
    </row>
    <row r="42" spans="2:17" s="41" customFormat="1" ht="14.25" hidden="1" customHeight="1" x14ac:dyDescent="0.25">
      <c r="B42" s="38" t="s">
        <v>36</v>
      </c>
      <c r="C42" s="36" t="s">
        <v>35</v>
      </c>
      <c r="D42" s="36" t="s">
        <v>3</v>
      </c>
      <c r="E42" s="39">
        <f>E16*E18*E19*E22*E23*86400/1000</f>
        <v>0</v>
      </c>
      <c r="F42" s="39"/>
      <c r="G42" s="84">
        <f>G16*G18*G19*G22*G23*86400/1000</f>
        <v>0</v>
      </c>
      <c r="H42" s="78"/>
      <c r="I42" s="78">
        <f>I16*I18*I19*I22*I23*86400/1000</f>
        <v>0</v>
      </c>
      <c r="J42" s="40"/>
      <c r="K42" s="40"/>
      <c r="L42" s="40"/>
    </row>
    <row r="43" spans="2:17" s="41" customFormat="1" ht="12.75" hidden="1" customHeight="1" x14ac:dyDescent="0.2">
      <c r="B43" s="38"/>
      <c r="C43" s="36"/>
      <c r="D43" s="36"/>
      <c r="E43" s="39"/>
      <c r="F43" s="39"/>
      <c r="G43" s="84"/>
      <c r="H43" s="78"/>
      <c r="I43" s="78"/>
      <c r="J43" s="40"/>
      <c r="K43" s="40"/>
      <c r="L43" s="40"/>
    </row>
    <row r="44" spans="2:17" s="41" customFormat="1" hidden="1" x14ac:dyDescent="0.2">
      <c r="B44" s="38"/>
      <c r="C44" s="36"/>
      <c r="D44" s="36"/>
      <c r="E44" s="39"/>
      <c r="F44" s="39"/>
      <c r="G44" s="84"/>
      <c r="H44" s="78"/>
      <c r="I44" s="78"/>
      <c r="J44" s="40"/>
      <c r="K44" s="40"/>
      <c r="L44" s="40"/>
    </row>
    <row r="45" spans="2:17" s="56" customFormat="1" ht="12.75" hidden="1" customHeight="1" x14ac:dyDescent="0.2">
      <c r="B45" s="51"/>
      <c r="C45" s="52"/>
      <c r="D45" s="52"/>
      <c r="E45" s="53"/>
      <c r="F45" s="54"/>
      <c r="G45" s="85"/>
      <c r="H45" s="79"/>
      <c r="I45" s="79"/>
      <c r="J45" s="55"/>
      <c r="K45" s="55"/>
      <c r="L45" s="55"/>
    </row>
    <row r="46" spans="2:17" ht="12" customHeight="1" x14ac:dyDescent="0.2">
      <c r="B46" s="2"/>
      <c r="C46" s="2"/>
      <c r="D46" s="2"/>
      <c r="E46" s="2"/>
      <c r="G46" s="86"/>
      <c r="H46" s="76"/>
      <c r="I46" s="76"/>
      <c r="J46" s="2"/>
      <c r="K46" s="2"/>
      <c r="L46" s="2"/>
    </row>
    <row r="47" spans="2:17" s="12" customFormat="1" ht="13.5" x14ac:dyDescent="0.25">
      <c r="B47" s="24" t="s">
        <v>25</v>
      </c>
      <c r="C47" s="24" t="s">
        <v>27</v>
      </c>
      <c r="D47" s="24" t="s">
        <v>3</v>
      </c>
      <c r="E47" s="103">
        <f>E42+G42+I42</f>
        <v>0</v>
      </c>
      <c r="G47" s="73" t="str">
        <f>IF(E47&gt;=E66,"groß",IF(AND(E47&gt;=G66,E47&lt;E66),"mittel",IF(AND(E47&gt;=I66,E47&lt;G66),"klein",IF(E47&lt;=I66,"sehr klein",""))))</f>
        <v>groß</v>
      </c>
      <c r="H47" s="71"/>
      <c r="I47" s="81" t="s">
        <v>46</v>
      </c>
      <c r="J47" s="10"/>
      <c r="K47" s="13"/>
      <c r="L47" s="13"/>
    </row>
    <row r="48" spans="2:17" s="12" customFormat="1" x14ac:dyDescent="0.2">
      <c r="B48" s="23"/>
      <c r="C48" s="23"/>
      <c r="D48" s="23"/>
      <c r="E48" s="26"/>
      <c r="G48" s="13"/>
      <c r="H48" s="13"/>
      <c r="I48" s="13"/>
      <c r="J48" s="13"/>
      <c r="K48" s="13"/>
      <c r="L48" s="13"/>
      <c r="M48" s="10"/>
      <c r="N48" s="10"/>
      <c r="O48" s="10"/>
      <c r="P48"/>
      <c r="Q48"/>
    </row>
    <row r="49" spans="2:17" ht="14.25" customHeight="1" x14ac:dyDescent="0.2">
      <c r="M49" s="10"/>
      <c r="N49" s="10"/>
      <c r="O49" s="10"/>
      <c r="P49" s="2"/>
    </row>
    <row r="50" spans="2:17" ht="12.75" customHeight="1" x14ac:dyDescent="0.2">
      <c r="B50" s="82" t="s">
        <v>49</v>
      </c>
      <c r="C50" s="71"/>
      <c r="D50" s="60"/>
      <c r="E50" s="60"/>
      <c r="F50" s="58"/>
      <c r="G50" s="58"/>
      <c r="H50" s="58"/>
      <c r="I50" s="58"/>
      <c r="J50" s="59"/>
      <c r="K50" s="59"/>
      <c r="L50" s="59"/>
      <c r="M50" s="59"/>
      <c r="N50" s="59"/>
      <c r="O50" s="40"/>
      <c r="P50" s="36"/>
      <c r="Q50" s="41"/>
    </row>
    <row r="51" spans="2:17" ht="12.75" customHeight="1" x14ac:dyDescent="0.2">
      <c r="B51" s="72"/>
      <c r="C51" s="71"/>
      <c r="D51" s="60"/>
      <c r="E51" s="60"/>
      <c r="F51" s="60"/>
      <c r="G51" s="60"/>
      <c r="H51" s="60"/>
      <c r="I51" s="60"/>
      <c r="J51" s="62"/>
      <c r="K51" s="62"/>
      <c r="L51" s="62"/>
      <c r="M51" s="62"/>
      <c r="N51" s="62"/>
      <c r="O51" s="62"/>
      <c r="P51" s="36"/>
      <c r="Q51" s="41"/>
    </row>
    <row r="52" spans="2:17" ht="12.75" customHeight="1" x14ac:dyDescent="0.2">
      <c r="B52" s="23"/>
      <c r="D52" s="65"/>
      <c r="E52" s="64"/>
      <c r="F52" s="60"/>
      <c r="G52" s="60"/>
      <c r="H52" s="60"/>
      <c r="I52" s="60"/>
      <c r="J52" s="60"/>
      <c r="K52" s="60"/>
      <c r="L52" s="62"/>
      <c r="M52" s="62"/>
      <c r="N52" s="62"/>
      <c r="O52" s="62"/>
      <c r="P52" s="36"/>
      <c r="Q52" s="41"/>
    </row>
    <row r="53" spans="2:17" x14ac:dyDescent="0.2">
      <c r="B53" s="23"/>
      <c r="C53" s="73"/>
      <c r="D53" s="65"/>
      <c r="E53" s="64"/>
      <c r="F53" s="60"/>
      <c r="G53" s="60"/>
      <c r="H53" s="60"/>
      <c r="I53" s="60"/>
      <c r="J53" s="62"/>
      <c r="K53" s="60"/>
      <c r="L53" s="62"/>
      <c r="M53" s="63"/>
      <c r="N53" s="63"/>
      <c r="O53" s="63"/>
      <c r="P53" s="52"/>
      <c r="Q53" s="56"/>
    </row>
    <row r="54" spans="2:17" x14ac:dyDescent="0.2">
      <c r="B54" s="23"/>
      <c r="D54" s="65"/>
      <c r="E54" s="64"/>
      <c r="F54" s="64"/>
      <c r="G54" s="64"/>
      <c r="H54" s="64"/>
      <c r="I54" s="64"/>
      <c r="J54" s="62"/>
      <c r="K54" s="64"/>
      <c r="L54" s="62"/>
      <c r="M54" s="61"/>
      <c r="N54" s="61"/>
      <c r="O54" s="61"/>
      <c r="P54" s="2"/>
    </row>
    <row r="55" spans="2:17" ht="9" customHeight="1" x14ac:dyDescent="0.2">
      <c r="B55" s="60"/>
      <c r="C55" s="64"/>
      <c r="D55" s="60"/>
      <c r="E55" s="60"/>
      <c r="F55" s="64"/>
      <c r="G55" s="64"/>
      <c r="H55" s="64"/>
      <c r="I55" s="64"/>
      <c r="J55" s="62"/>
      <c r="K55" s="64"/>
      <c r="L55" s="62"/>
      <c r="M55" s="61"/>
      <c r="N55" s="61"/>
      <c r="O55" s="61"/>
      <c r="P55" s="2"/>
    </row>
    <row r="56" spans="2:17" s="15" customFormat="1" x14ac:dyDescent="0.2">
      <c r="F56" s="64"/>
      <c r="G56" s="64"/>
      <c r="H56" s="64"/>
      <c r="I56" s="64"/>
      <c r="J56" s="62"/>
      <c r="K56" s="64"/>
      <c r="L56" s="60"/>
      <c r="M56" s="60"/>
      <c r="N56" s="60"/>
      <c r="O56" s="60"/>
      <c r="P56" s="12"/>
      <c r="Q56" s="12"/>
    </row>
    <row r="57" spans="2:17" s="15" customFormat="1" x14ac:dyDescent="0.2"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12"/>
      <c r="Q57" s="12"/>
    </row>
    <row r="58" spans="2:17" x14ac:dyDescent="0.2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</row>
    <row r="59" spans="2:17" ht="16.5" hidden="1" customHeight="1" x14ac:dyDescent="0.2">
      <c r="K59" s="12"/>
    </row>
    <row r="60" spans="2:17" hidden="1" x14ac:dyDescent="0.2">
      <c r="B60" s="1"/>
      <c r="D60" s="66"/>
      <c r="E60" s="66"/>
      <c r="F60" s="66"/>
      <c r="G60" s="66"/>
      <c r="H60" s="66"/>
      <c r="I60" s="66"/>
      <c r="J60" s="66"/>
      <c r="K60" s="66"/>
      <c r="P60" s="2"/>
    </row>
    <row r="61" spans="2:17" hidden="1" x14ac:dyDescent="0.2">
      <c r="C61" s="12"/>
      <c r="D61" s="66"/>
      <c r="E61" s="67" t="s">
        <v>38</v>
      </c>
      <c r="F61" s="66"/>
      <c r="G61" s="67" t="s">
        <v>38</v>
      </c>
      <c r="H61" s="68"/>
      <c r="I61" s="67" t="s">
        <v>38</v>
      </c>
      <c r="J61" s="66"/>
      <c r="K61" s="66"/>
      <c r="P61" s="2"/>
    </row>
    <row r="62" spans="2:17" ht="12.75" hidden="1" customHeight="1" x14ac:dyDescent="0.2">
      <c r="B62" s="57"/>
      <c r="C62" s="12"/>
      <c r="D62" s="66"/>
      <c r="E62" s="67" t="s">
        <v>37</v>
      </c>
      <c r="F62" s="66"/>
      <c r="G62" s="67" t="s">
        <v>40</v>
      </c>
      <c r="H62" s="68"/>
      <c r="I62" s="67" t="s">
        <v>41</v>
      </c>
      <c r="J62" s="66"/>
      <c r="K62" s="66"/>
      <c r="P62" s="2"/>
    </row>
    <row r="63" spans="2:17" ht="9.75" hidden="1" customHeight="1" x14ac:dyDescent="0.2">
      <c r="B63" s="14"/>
      <c r="D63" s="66"/>
      <c r="E63" s="67" t="s">
        <v>39</v>
      </c>
      <c r="F63" s="66"/>
      <c r="G63" s="67" t="s">
        <v>39</v>
      </c>
      <c r="H63" s="68"/>
      <c r="I63" s="67" t="s">
        <v>39</v>
      </c>
      <c r="J63" s="66"/>
      <c r="K63" s="66"/>
    </row>
    <row r="64" spans="2:17" ht="9" hidden="1" customHeight="1" x14ac:dyDescent="0.2">
      <c r="B64" s="14"/>
      <c r="D64" s="66"/>
      <c r="E64" s="67" t="s">
        <v>40</v>
      </c>
      <c r="F64" s="66"/>
      <c r="G64" s="67" t="s">
        <v>41</v>
      </c>
      <c r="H64" s="68"/>
      <c r="I64" s="67" t="s">
        <v>43</v>
      </c>
      <c r="J64" s="66"/>
      <c r="K64" s="66"/>
      <c r="P64" s="2"/>
    </row>
    <row r="65" spans="4:16" hidden="1" x14ac:dyDescent="0.2">
      <c r="D65" s="66"/>
      <c r="E65" s="69">
        <f>0.1*E10</f>
        <v>0</v>
      </c>
      <c r="F65" s="70"/>
      <c r="G65" s="69">
        <f>0.03*E10</f>
        <v>0</v>
      </c>
      <c r="H65" s="66"/>
      <c r="I65" s="69">
        <f>0.003*E10</f>
        <v>0</v>
      </c>
      <c r="J65" s="66"/>
      <c r="K65" s="66"/>
      <c r="P65" s="2"/>
    </row>
    <row r="66" spans="4:16" hidden="1" x14ac:dyDescent="0.2">
      <c r="D66" s="66"/>
      <c r="E66" s="69">
        <f>0.5*E10</f>
        <v>0</v>
      </c>
      <c r="F66" s="66"/>
      <c r="G66" s="69">
        <f>0.2*E10</f>
        <v>0</v>
      </c>
      <c r="H66" s="66"/>
      <c r="I66" s="69">
        <f>0.02*E10</f>
        <v>0</v>
      </c>
      <c r="J66" s="66"/>
      <c r="K66" s="66"/>
      <c r="P66" s="2"/>
    </row>
    <row r="67" spans="4:16" hidden="1" x14ac:dyDescent="0.2">
      <c r="D67" s="66"/>
      <c r="E67" s="66"/>
      <c r="F67" s="66"/>
      <c r="G67" s="66"/>
      <c r="H67" s="66"/>
      <c r="I67" s="66"/>
      <c r="J67" s="66"/>
      <c r="K67" s="66"/>
    </row>
  </sheetData>
  <sheetProtection password="C7A2" sheet="1" selectLockedCells="1"/>
  <protectedRanges>
    <protectedRange password="CC06" sqref="G8 E8:E10 E18:E20 I8:L8 E22:E23 E13 I13 L18:L20 L22:L23 G13 E15:E16 L25 E25 L15:L16 G18:G20 G22:G23 G15:G16 G25 I18:I20 I22:I23 I15:I16 I25" name="Bereich1"/>
  </protectedRanges>
  <phoneticPr fontId="1" type="noConversion"/>
  <pageMargins left="0.45" right="0.27" top="0.41" bottom="0.46" header="0.33" footer="0.28000000000000003"/>
  <pageSetup paperSize="9" scale="90" orientation="portrait" horizontalDpi="4294967295" r:id="rId1"/>
  <headerFooter alignWithMargins="0">
    <oddFooter xml:space="preserve">&amp;L&amp;8
&amp;R&amp;D
&amp;8&amp;F&amp;10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1" sqref="I1"/>
    </sheetView>
  </sheetViews>
  <sheetFormatPr baseColWidth="10" defaultRowHeight="12.75" x14ac:dyDescent="0.2"/>
  <sheetData/>
  <phoneticPr fontId="1" type="noConversion"/>
  <pageMargins left="0.57999999999999996" right="0.31" top="0.984251969" bottom="0.984251969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100" r:id="rId4">
          <objectPr defaultSize="0" r:id="rId5">
            <anchor moveWithCells="1">
              <from>
                <xdr:col>0</xdr:col>
                <xdr:colOff>19050</xdr:colOff>
                <xdr:row>0</xdr:row>
                <xdr:rowOff>142875</xdr:rowOff>
              </from>
              <to>
                <xdr:col>8</xdr:col>
                <xdr:colOff>76200</xdr:colOff>
                <xdr:row>52</xdr:row>
                <xdr:rowOff>114300</xdr:rowOff>
              </to>
            </anchor>
          </objectPr>
        </oleObject>
      </mc:Choice>
      <mc:Fallback>
        <oleObject progId="Word.Document.8" shapeId="4100" r:id="rId4"/>
      </mc:Fallback>
    </mc:AlternateContent>
    <mc:AlternateContent xmlns:mc="http://schemas.openxmlformats.org/markup-compatibility/2006">
      <mc:Choice Requires="x14">
        <oleObject progId="Word.Document.8" shapeId="4101" r:id="rId6">
          <objectPr defaultSize="0" autoPict="0" r:id="rId7">
            <anchor moveWithCells="1">
              <from>
                <xdr:col>0</xdr:col>
                <xdr:colOff>0</xdr:colOff>
                <xdr:row>59</xdr:row>
                <xdr:rowOff>57150</xdr:rowOff>
              </from>
              <to>
                <xdr:col>7</xdr:col>
                <xdr:colOff>381000</xdr:colOff>
                <xdr:row>110</xdr:row>
                <xdr:rowOff>123825</xdr:rowOff>
              </to>
            </anchor>
          </objectPr>
        </oleObject>
      </mc:Choice>
      <mc:Fallback>
        <oleObject progId="Word.Document.8" shapeId="4101" r:id="rId6"/>
      </mc:Fallback>
    </mc:AlternateContent>
    <mc:AlternateContent xmlns:mc="http://schemas.openxmlformats.org/markup-compatibility/2006">
      <mc:Choice Requires="x14">
        <oleObject progId="Word.Document.8" shapeId="4102" r:id="rId8">
          <objectPr defaultSize="0" autoPict="0" r:id="rId9">
            <anchor moveWithCells="1">
              <from>
                <xdr:col>0</xdr:col>
                <xdr:colOff>0</xdr:colOff>
                <xdr:row>114</xdr:row>
                <xdr:rowOff>85725</xdr:rowOff>
              </from>
              <to>
                <xdr:col>7</xdr:col>
                <xdr:colOff>561975</xdr:colOff>
                <xdr:row>168</xdr:row>
                <xdr:rowOff>47625</xdr:rowOff>
              </to>
            </anchor>
          </objectPr>
        </oleObject>
      </mc:Choice>
      <mc:Fallback>
        <oleObject progId="Word.Document.8" shapeId="4102" r:id="rId8"/>
      </mc:Fallback>
    </mc:AlternateContent>
    <mc:AlternateContent xmlns:mc="http://schemas.openxmlformats.org/markup-compatibility/2006">
      <mc:Choice Requires="x14">
        <oleObject progId="Word.Document.8" shapeId="4103" r:id="rId10">
          <objectPr defaultSize="0" autoPict="0" r:id="rId11">
            <anchor moveWithCells="1">
              <from>
                <xdr:col>0</xdr:col>
                <xdr:colOff>47625</xdr:colOff>
                <xdr:row>171</xdr:row>
                <xdr:rowOff>85725</xdr:rowOff>
              </from>
              <to>
                <xdr:col>7</xdr:col>
                <xdr:colOff>533400</xdr:colOff>
                <xdr:row>192</xdr:row>
                <xdr:rowOff>28575</xdr:rowOff>
              </to>
            </anchor>
          </objectPr>
        </oleObject>
      </mc:Choice>
      <mc:Fallback>
        <oleObject progId="Word.Document.8" shapeId="4103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              Fall             </vt:lpstr>
      <vt:lpstr>Hinweise zur Dateneingabe</vt:lpstr>
      <vt:lpstr>'Hinweise zur Dateneingabe'!OLE_LINK3</vt:lpstr>
      <vt:lpstr>'Hinweise zur Dateneingabe'!OLE_LINK4</vt:lpstr>
    </vt:vector>
  </TitlesOfParts>
  <Company>Hessische Umweltverwaltung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Hessische Umweltverwaltung</dc:creator>
  <cp:lastModifiedBy>zeisberger</cp:lastModifiedBy>
  <cp:lastPrinted>2008-06-09T08:23:33Z</cp:lastPrinted>
  <dcterms:created xsi:type="dcterms:W3CDTF">2005-02-03T10:12:38Z</dcterms:created>
  <dcterms:modified xsi:type="dcterms:W3CDTF">2024-03-07T14:44:38Z</dcterms:modified>
</cp:coreProperties>
</file>